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dchgs1\users\peter\Downloads\"/>
    </mc:Choice>
  </mc:AlternateContent>
  <bookViews>
    <workbookView xWindow="0" yWindow="0" windowWidth="28800" windowHeight="12135"/>
  </bookViews>
  <sheets>
    <sheet name="Algemeen" sheetId="1" r:id="rId1"/>
    <sheet name="Deelgemeente" sheetId="7" r:id="rId2"/>
    <sheet name="Leeftijdsklasse" sheetId="2" r:id="rId3"/>
    <sheet name="Belg-NietBelg" sheetId="6" r:id="rId4"/>
    <sheet name="Man-Vrouw" sheetId="4" r:id="rId5"/>
    <sheet name="Gezin" sheetId="5" r:id="rId6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D49" i="4"/>
  <c r="E49" i="4"/>
  <c r="F49" i="4"/>
  <c r="G31" i="6"/>
  <c r="E31" i="6"/>
  <c r="D31" i="6"/>
  <c r="B31" i="6"/>
  <c r="Q33" i="2"/>
  <c r="Q22" i="2"/>
  <c r="Q23" i="2"/>
  <c r="Q24" i="2"/>
  <c r="Q25" i="2"/>
  <c r="Q26" i="2"/>
  <c r="Q27" i="2"/>
  <c r="Q28" i="2"/>
  <c r="Q29" i="2"/>
  <c r="Q30" i="2"/>
  <c r="Q31" i="2"/>
  <c r="Q21" i="2"/>
  <c r="D5" i="2"/>
  <c r="D6" i="2"/>
  <c r="D7" i="2"/>
  <c r="D8" i="2"/>
  <c r="D9" i="2"/>
  <c r="D10" i="2"/>
  <c r="D11" i="2"/>
  <c r="D12" i="2"/>
  <c r="D13" i="2"/>
  <c r="D14" i="2"/>
  <c r="D4" i="2"/>
  <c r="E25" i="6"/>
  <c r="E26" i="6"/>
  <c r="E27" i="6"/>
  <c r="E28" i="6"/>
  <c r="E29" i="6"/>
  <c r="E30" i="6"/>
  <c r="D25" i="6"/>
  <c r="D26" i="6"/>
  <c r="D27" i="6"/>
  <c r="D28" i="6"/>
  <c r="D29" i="6"/>
  <c r="D30" i="6"/>
  <c r="D24" i="6"/>
  <c r="C48" i="1"/>
  <c r="D48" i="1"/>
  <c r="F48" i="1"/>
  <c r="D48" i="4" l="1"/>
  <c r="E48" i="4"/>
  <c r="F48" i="4"/>
  <c r="B30" i="6"/>
  <c r="G30" i="6"/>
  <c r="P33" i="2"/>
  <c r="C47" i="1"/>
  <c r="D47" i="1"/>
  <c r="F47" i="1"/>
  <c r="D47" i="4" l="1"/>
  <c r="E47" i="4"/>
  <c r="F47" i="4"/>
  <c r="B29" i="6"/>
  <c r="G29" i="6"/>
  <c r="O33" i="2"/>
  <c r="C46" i="1"/>
  <c r="D46" i="1"/>
  <c r="F46" i="1"/>
  <c r="E46" i="4" l="1"/>
  <c r="F46" i="4"/>
  <c r="G28" i="6"/>
  <c r="B16" i="2"/>
  <c r="C16" i="2"/>
  <c r="D45" i="1"/>
  <c r="F45" i="1"/>
  <c r="C25" i="5"/>
  <c r="D9" i="7"/>
  <c r="D8" i="7"/>
  <c r="D6" i="7"/>
  <c r="G27" i="6"/>
  <c r="E45" i="4"/>
  <c r="F45" i="4"/>
  <c r="E44" i="1"/>
  <c r="D44" i="1"/>
  <c r="F44" i="1"/>
  <c r="C24" i="5"/>
  <c r="G26" i="6"/>
  <c r="E44" i="4"/>
  <c r="F44" i="4"/>
  <c r="E43" i="1"/>
  <c r="C43" i="1"/>
  <c r="C42" i="1"/>
  <c r="D43" i="1"/>
  <c r="F43" i="1"/>
  <c r="D3" i="1"/>
  <c r="F3" i="1"/>
  <c r="C4" i="1"/>
  <c r="D4" i="1"/>
  <c r="E4" i="1"/>
  <c r="F4" i="1"/>
  <c r="C5" i="1"/>
  <c r="D5" i="1"/>
  <c r="E5" i="1"/>
  <c r="F5" i="1"/>
  <c r="C6" i="1"/>
  <c r="D6" i="1"/>
  <c r="E6" i="1"/>
  <c r="F6" i="1"/>
  <c r="C7" i="1"/>
  <c r="D7" i="1"/>
  <c r="E7" i="1"/>
  <c r="F7" i="1"/>
  <c r="C8" i="1"/>
  <c r="D8" i="1"/>
  <c r="E8" i="1"/>
  <c r="F8" i="1"/>
  <c r="C9" i="1"/>
  <c r="D9" i="1"/>
  <c r="E9" i="1"/>
  <c r="F9" i="1"/>
  <c r="C10" i="1"/>
  <c r="D10" i="1"/>
  <c r="E10" i="1"/>
  <c r="F10" i="1"/>
  <c r="C11" i="1"/>
  <c r="D11" i="1"/>
  <c r="E11" i="1"/>
  <c r="F11" i="1"/>
  <c r="C12" i="1"/>
  <c r="D12" i="1"/>
  <c r="E12" i="1"/>
  <c r="F12" i="1"/>
  <c r="C13" i="1"/>
  <c r="D13" i="1"/>
  <c r="E13" i="1"/>
  <c r="F13" i="1"/>
  <c r="C14" i="1"/>
  <c r="D14" i="1"/>
  <c r="E14" i="1"/>
  <c r="F14" i="1"/>
  <c r="C15" i="1"/>
  <c r="D15" i="1"/>
  <c r="E15" i="1"/>
  <c r="F15" i="1"/>
  <c r="C16" i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23" i="1"/>
  <c r="D23" i="1"/>
  <c r="E23" i="1"/>
  <c r="F23" i="1"/>
  <c r="C24" i="1"/>
  <c r="D24" i="1"/>
  <c r="E24" i="1"/>
  <c r="F24" i="1"/>
  <c r="C25" i="1"/>
  <c r="D25" i="1"/>
  <c r="E25" i="1"/>
  <c r="F25" i="1"/>
  <c r="C26" i="1"/>
  <c r="D26" i="1"/>
  <c r="E26" i="1"/>
  <c r="F26" i="1"/>
  <c r="C27" i="1"/>
  <c r="D27" i="1"/>
  <c r="E27" i="1"/>
  <c r="F27" i="1"/>
  <c r="C28" i="1"/>
  <c r="D28" i="1"/>
  <c r="E28" i="1"/>
  <c r="F28" i="1"/>
  <c r="C29" i="1"/>
  <c r="D29" i="1"/>
  <c r="E29" i="1"/>
  <c r="F29" i="1"/>
  <c r="C30" i="1"/>
  <c r="D30" i="1"/>
  <c r="E30" i="1"/>
  <c r="F30" i="1"/>
  <c r="C31" i="1"/>
  <c r="D31" i="1"/>
  <c r="E31" i="1"/>
  <c r="F31" i="1"/>
  <c r="C32" i="1"/>
  <c r="D32" i="1"/>
  <c r="E32" i="1"/>
  <c r="F32" i="1"/>
  <c r="C33" i="1"/>
  <c r="D33" i="1"/>
  <c r="E33" i="1"/>
  <c r="F33" i="1"/>
  <c r="C34" i="1"/>
  <c r="D34" i="1"/>
  <c r="E34" i="1"/>
  <c r="F34" i="1"/>
  <c r="C35" i="1"/>
  <c r="D35" i="1"/>
  <c r="E35" i="1"/>
  <c r="F35" i="1"/>
  <c r="C36" i="1"/>
  <c r="D36" i="1"/>
  <c r="E36" i="1"/>
  <c r="F36" i="1"/>
  <c r="C37" i="1"/>
  <c r="D37" i="1"/>
  <c r="E37" i="1"/>
  <c r="F37" i="1"/>
  <c r="C38" i="1"/>
  <c r="D38" i="1"/>
  <c r="E38" i="1"/>
  <c r="F38" i="1"/>
  <c r="C39" i="1"/>
  <c r="D39" i="1"/>
  <c r="E39" i="1"/>
  <c r="F39" i="1"/>
  <c r="C40" i="1"/>
  <c r="D40" i="1"/>
  <c r="E40" i="1"/>
  <c r="F40" i="1"/>
  <c r="C41" i="1"/>
  <c r="D41" i="1"/>
  <c r="E41" i="1"/>
  <c r="F41" i="1"/>
  <c r="D42" i="1"/>
  <c r="E42" i="1"/>
  <c r="F42" i="1"/>
  <c r="G3" i="6"/>
  <c r="D4" i="6"/>
  <c r="E4" i="6"/>
  <c r="G4" i="6"/>
  <c r="D5" i="6"/>
  <c r="E5" i="6"/>
  <c r="G5" i="6"/>
  <c r="D6" i="6"/>
  <c r="E6" i="6"/>
  <c r="G6" i="6"/>
  <c r="D7" i="6"/>
  <c r="E7" i="6"/>
  <c r="G7" i="6"/>
  <c r="D8" i="6"/>
  <c r="E8" i="6"/>
  <c r="G8" i="6"/>
  <c r="D9" i="6"/>
  <c r="E9" i="6"/>
  <c r="G9" i="6"/>
  <c r="D10" i="6"/>
  <c r="E10" i="6"/>
  <c r="G10" i="6"/>
  <c r="D11" i="6"/>
  <c r="E11" i="6"/>
  <c r="G11" i="6"/>
  <c r="D12" i="6"/>
  <c r="E12" i="6"/>
  <c r="G12" i="6"/>
  <c r="D13" i="6"/>
  <c r="E13" i="6"/>
  <c r="G13" i="6"/>
  <c r="D14" i="6"/>
  <c r="E14" i="6"/>
  <c r="G14" i="6"/>
  <c r="D15" i="6"/>
  <c r="E15" i="6"/>
  <c r="G15" i="6"/>
  <c r="D16" i="6"/>
  <c r="E16" i="6"/>
  <c r="G16" i="6"/>
  <c r="D17" i="6"/>
  <c r="E17" i="6"/>
  <c r="G17" i="6"/>
  <c r="D18" i="6"/>
  <c r="E18" i="6"/>
  <c r="G18" i="6"/>
  <c r="D19" i="6"/>
  <c r="E19" i="6"/>
  <c r="G19" i="6"/>
  <c r="D20" i="6"/>
  <c r="E20" i="6"/>
  <c r="G20" i="6"/>
  <c r="D21" i="6"/>
  <c r="E21" i="6"/>
  <c r="G21" i="6"/>
  <c r="D22" i="6"/>
  <c r="E22" i="6"/>
  <c r="G22" i="6"/>
  <c r="D23" i="6"/>
  <c r="E23" i="6"/>
  <c r="G23" i="6"/>
  <c r="E24" i="6"/>
  <c r="G24" i="6"/>
  <c r="G25" i="6"/>
  <c r="B13" i="7"/>
  <c r="C13" i="7"/>
  <c r="C3" i="5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E4" i="4"/>
  <c r="F4" i="4"/>
  <c r="E5" i="4"/>
  <c r="F5" i="4"/>
  <c r="E6" i="4"/>
  <c r="F6" i="4"/>
  <c r="E7" i="4"/>
  <c r="F7" i="4"/>
  <c r="E8" i="4"/>
  <c r="F8" i="4"/>
  <c r="E9" i="4"/>
  <c r="F9" i="4"/>
  <c r="E10" i="4"/>
  <c r="F10" i="4"/>
  <c r="E11" i="4"/>
  <c r="F11" i="4"/>
  <c r="E12" i="4"/>
  <c r="F12" i="4"/>
  <c r="E13" i="4"/>
  <c r="F13" i="4"/>
  <c r="E14" i="4"/>
  <c r="F14" i="4"/>
  <c r="E15" i="4"/>
  <c r="F15" i="4"/>
  <c r="E16" i="4"/>
  <c r="F16" i="4"/>
  <c r="E17" i="4"/>
  <c r="F17" i="4"/>
  <c r="E18" i="4"/>
  <c r="F18" i="4"/>
  <c r="E19" i="4"/>
  <c r="F19" i="4"/>
  <c r="E20" i="4"/>
  <c r="F20" i="4"/>
  <c r="E21" i="4"/>
  <c r="F21" i="4"/>
  <c r="E22" i="4"/>
  <c r="F22" i="4"/>
  <c r="E23" i="4"/>
  <c r="F23" i="4"/>
  <c r="E24" i="4"/>
  <c r="F24" i="4"/>
  <c r="E25" i="4"/>
  <c r="F25" i="4"/>
  <c r="E26" i="4"/>
  <c r="F26" i="4"/>
  <c r="E27" i="4"/>
  <c r="F27" i="4"/>
  <c r="E28" i="4"/>
  <c r="F28" i="4"/>
  <c r="E29" i="4"/>
  <c r="F29" i="4"/>
  <c r="E30" i="4"/>
  <c r="F30" i="4"/>
  <c r="E31" i="4"/>
  <c r="F31" i="4"/>
  <c r="E32" i="4"/>
  <c r="F32" i="4"/>
  <c r="E33" i="4"/>
  <c r="F33" i="4"/>
  <c r="E34" i="4"/>
  <c r="F34" i="4"/>
  <c r="E35" i="4"/>
  <c r="F35" i="4"/>
  <c r="E36" i="4"/>
  <c r="F36" i="4"/>
  <c r="E37" i="4"/>
  <c r="F37" i="4"/>
  <c r="E38" i="4"/>
  <c r="F38" i="4"/>
  <c r="E39" i="4"/>
  <c r="F39" i="4"/>
  <c r="E40" i="4"/>
  <c r="F40" i="4"/>
  <c r="E41" i="4"/>
  <c r="F41" i="4"/>
  <c r="E42" i="4"/>
  <c r="F42" i="4"/>
  <c r="E43" i="4"/>
  <c r="F43" i="4"/>
  <c r="D16" i="2" l="1"/>
</calcChain>
</file>

<file path=xl/sharedStrings.xml><?xml version="1.0" encoding="utf-8"?>
<sst xmlns="http://schemas.openxmlformats.org/spreadsheetml/2006/main" count="79" uniqueCount="52">
  <si>
    <t>Belgen</t>
  </si>
  <si>
    <t>Totaal</t>
  </si>
  <si>
    <t>Niet-Belg</t>
  </si>
  <si>
    <t>Inw/km²</t>
  </si>
  <si>
    <t>Jaar</t>
  </si>
  <si>
    <t>Hoogstraten</t>
  </si>
  <si>
    <t>Mannen</t>
  </si>
  <si>
    <t>Vrouwen</t>
  </si>
  <si>
    <t>Meer</t>
  </si>
  <si>
    <t>Meerle</t>
  </si>
  <si>
    <t>Minderhout</t>
  </si>
  <si>
    <t>Wortel</t>
  </si>
  <si>
    <t>Meersel-Dreef</t>
  </si>
  <si>
    <t>00-09 JAAR</t>
  </si>
  <si>
    <t>10-19 JAAR</t>
  </si>
  <si>
    <t>20-29 JAAR</t>
  </si>
  <si>
    <t>30-39 JAAR</t>
  </si>
  <si>
    <t>40-49 JAAR</t>
  </si>
  <si>
    <t>50-59 JAAR</t>
  </si>
  <si>
    <t>60-69 JAAR</t>
  </si>
  <si>
    <t>70-79 JAAR</t>
  </si>
  <si>
    <t>80-89 JAAR</t>
  </si>
  <si>
    <t>90-99 JAAR</t>
  </si>
  <si>
    <t>100 + JAAR</t>
  </si>
  <si>
    <t>TOTAAL</t>
  </si>
  <si>
    <t>Inwoners</t>
  </si>
  <si>
    <t>aantal HA</t>
  </si>
  <si>
    <t>jaar</t>
  </si>
  <si>
    <t>Deelgemeente</t>
  </si>
  <si>
    <t>Inwoners per deelgemeente</t>
  </si>
  <si>
    <t>Evolutie per jaar</t>
  </si>
  <si>
    <t>Evolutie inwonersaantal en bevolkingsdichtheid</t>
  </si>
  <si>
    <t>aantal +/-</t>
  </si>
  <si>
    <t>index 1977</t>
  </si>
  <si>
    <t>toename in %</t>
  </si>
  <si>
    <t>Belgen +/-</t>
  </si>
  <si>
    <t>Niet-Belg +/-</t>
  </si>
  <si>
    <t>Niet-Belg in %</t>
  </si>
  <si>
    <t>Totaal inwoners</t>
  </si>
  <si>
    <t>Evolutie aantal Belgen t.o.v. niet-Belgen</t>
  </si>
  <si>
    <t>Verschil+/-</t>
  </si>
  <si>
    <t>Verschil in %</t>
  </si>
  <si>
    <t>Aantal vrouwen ten opzichte van mannen</t>
  </si>
  <si>
    <t>De gezinnen</t>
  </si>
  <si>
    <t>Aantal gezinnen</t>
  </si>
  <si>
    <t>Inwoners per leeftijdsklasse</t>
  </si>
  <si>
    <t>Gemidd. gezinsleden</t>
  </si>
  <si>
    <t>Evolutie inwoners per deelgemeente</t>
  </si>
  <si>
    <t>Evolutie per leeftijdsklasse</t>
  </si>
  <si>
    <t>Man</t>
  </si>
  <si>
    <t>Vrouw</t>
  </si>
  <si>
    <t xml:space="preserve">    Bevolkingsstatistiek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</si>
</sst>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%"/>
  </numFmts>
  <fonts count="8" x14ac:knownFonts="1">
    <font>
      <sz val="10"/>
      <name val="Arial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u/>
      <sz val="16"/>
      <name val="Arial"/>
      <family val="2"/>
    </font>
    <font>
      <b/>
      <u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164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0" xfId="0" quotePrefix="1" applyAlignment="1">
      <alignment horizontal="center"/>
    </xf>
    <xf numFmtId="3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Alignment="1">
      <alignment horizontal="right" wrapText="1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3" fontId="2" fillId="0" borderId="0" xfId="0" applyNumberFormat="1" applyFont="1" applyAlignment="1">
      <alignment horizontal="left" vertical="center" wrapText="1"/>
    </xf>
    <xf numFmtId="0" fontId="1" fillId="0" borderId="0" xfId="0" quotePrefix="1" applyFont="1" applyAlignment="1">
      <alignment horizontal="right" vertical="center" wrapText="1"/>
    </xf>
    <xf numFmtId="3" fontId="5" fillId="0" borderId="0" xfId="0" applyNumberFormat="1" applyFont="1"/>
    <xf numFmtId="0" fontId="6" fillId="0" borderId="0" xfId="0" applyFont="1" applyBorder="1" applyAlignment="1">
      <alignment horizontal="left"/>
    </xf>
    <xf numFmtId="0" fontId="0" fillId="0" borderId="0" xfId="0" applyBorder="1"/>
    <xf numFmtId="10" fontId="0" fillId="0" borderId="0" xfId="1" applyNumberFormat="1" applyFont="1"/>
    <xf numFmtId="165" fontId="0" fillId="0" borderId="0" xfId="1" applyNumberFormat="1" applyFont="1"/>
    <xf numFmtId="0" fontId="2" fillId="2" borderId="0" xfId="0" applyFont="1" applyFill="1" applyAlignment="1">
      <alignment horizontal="right"/>
    </xf>
    <xf numFmtId="0" fontId="0" fillId="2" borderId="0" xfId="0" applyFill="1"/>
    <xf numFmtId="0" fontId="2" fillId="2" borderId="0" xfId="0" applyFont="1" applyFill="1"/>
    <xf numFmtId="3" fontId="0" fillId="2" borderId="0" xfId="0" applyNumberFormat="1" applyFill="1"/>
    <xf numFmtId="164" fontId="0" fillId="2" borderId="0" xfId="0" applyNumberFormat="1" applyFill="1"/>
    <xf numFmtId="2" fontId="0" fillId="2" borderId="0" xfId="0" applyNumberFormat="1" applyFill="1"/>
    <xf numFmtId="0" fontId="1" fillId="2" borderId="0" xfId="0" applyFont="1" applyFill="1" applyAlignment="1">
      <alignment horizontal="right"/>
    </xf>
    <xf numFmtId="0" fontId="2" fillId="0" borderId="0" xfId="0" applyFont="1" applyFill="1"/>
    <xf numFmtId="3" fontId="0" fillId="0" borderId="0" xfId="0" applyNumberFormat="1" applyFill="1"/>
    <xf numFmtId="0" fontId="0" fillId="0" borderId="0" xfId="0" applyFill="1"/>
    <xf numFmtId="1" fontId="0" fillId="0" borderId="0" xfId="0" applyNumberFormat="1" applyFill="1"/>
    <xf numFmtId="2" fontId="0" fillId="0" borderId="0" xfId="0" applyNumberFormat="1" applyFill="1"/>
  </cellXfs>
  <cellStyles count="2">
    <cellStyle name="Procent" xfId="1" builtinId="5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Evolutie aantal inwoners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Algemeen!$B$2</c:f>
              <c:strCache>
                <c:ptCount val="1"/>
                <c:pt idx="0">
                  <c:v>Inwoners</c:v>
                </c:pt>
              </c:strCache>
            </c:strRef>
          </c:tx>
          <c:invertIfNegative val="0"/>
          <c:dLbls>
            <c:dLbl>
              <c:idx val="4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Algemeen!$A$2</c:f>
              <c:strCache>
                <c:ptCount val="1"/>
                <c:pt idx="0">
                  <c:v>Evolutie per jaar</c:v>
                </c:pt>
              </c:strCache>
            </c:strRef>
          </c:cat>
          <c:val>
            <c:numRef>
              <c:f>Algemeen!$B$3:$B$48</c:f>
              <c:numCache>
                <c:formatCode>#,##0</c:formatCode>
                <c:ptCount val="46"/>
                <c:pt idx="0">
                  <c:v>13541</c:v>
                </c:pt>
                <c:pt idx="1">
                  <c:v>13605</c:v>
                </c:pt>
                <c:pt idx="2">
                  <c:v>13722</c:v>
                </c:pt>
                <c:pt idx="3">
                  <c:v>13840</c:v>
                </c:pt>
                <c:pt idx="4">
                  <c:v>13864</c:v>
                </c:pt>
                <c:pt idx="5">
                  <c:v>13865</c:v>
                </c:pt>
                <c:pt idx="6">
                  <c:v>14000</c:v>
                </c:pt>
                <c:pt idx="7">
                  <c:v>14084</c:v>
                </c:pt>
                <c:pt idx="8">
                  <c:v>14260</c:v>
                </c:pt>
                <c:pt idx="9">
                  <c:v>14383</c:v>
                </c:pt>
                <c:pt idx="10">
                  <c:v>14402</c:v>
                </c:pt>
                <c:pt idx="11">
                  <c:v>14631</c:v>
                </c:pt>
                <c:pt idx="12">
                  <c:v>14712</c:v>
                </c:pt>
                <c:pt idx="13">
                  <c:v>14850</c:v>
                </c:pt>
                <c:pt idx="14">
                  <c:v>14972</c:v>
                </c:pt>
                <c:pt idx="15">
                  <c:v>15066</c:v>
                </c:pt>
                <c:pt idx="16">
                  <c:v>15242</c:v>
                </c:pt>
                <c:pt idx="17">
                  <c:v>15377</c:v>
                </c:pt>
                <c:pt idx="18">
                  <c:v>15486</c:v>
                </c:pt>
                <c:pt idx="19">
                  <c:v>15600</c:v>
                </c:pt>
                <c:pt idx="20">
                  <c:v>15900</c:v>
                </c:pt>
                <c:pt idx="21">
                  <c:v>16087</c:v>
                </c:pt>
                <c:pt idx="22">
                  <c:v>16290</c:v>
                </c:pt>
                <c:pt idx="23">
                  <c:v>16498</c:v>
                </c:pt>
                <c:pt idx="24">
                  <c:v>16792</c:v>
                </c:pt>
                <c:pt idx="25">
                  <c:v>17193</c:v>
                </c:pt>
                <c:pt idx="26">
                  <c:v>17390</c:v>
                </c:pt>
                <c:pt idx="27">
                  <c:v>17588</c:v>
                </c:pt>
                <c:pt idx="28">
                  <c:v>17751</c:v>
                </c:pt>
                <c:pt idx="29">
                  <c:v>17872</c:v>
                </c:pt>
                <c:pt idx="30">
                  <c:v>18037</c:v>
                </c:pt>
                <c:pt idx="31">
                  <c:v>18197</c:v>
                </c:pt>
                <c:pt idx="32">
                  <c:v>18452</c:v>
                </c:pt>
                <c:pt idx="33">
                  <c:v>18512</c:v>
                </c:pt>
                <c:pt idx="34">
                  <c:v>18582</c:v>
                </c:pt>
                <c:pt idx="35">
                  <c:v>18904</c:v>
                </c:pt>
                <c:pt idx="36">
                  <c:v>19210</c:v>
                </c:pt>
                <c:pt idx="37">
                  <c:v>19517</c:v>
                </c:pt>
                <c:pt idx="38">
                  <c:v>19703</c:v>
                </c:pt>
                <c:pt idx="39">
                  <c:v>19959</c:v>
                </c:pt>
                <c:pt idx="40">
                  <c:v>20330</c:v>
                </c:pt>
                <c:pt idx="41">
                  <c:v>20512</c:v>
                </c:pt>
                <c:pt idx="42">
                  <c:v>20793</c:v>
                </c:pt>
                <c:pt idx="43">
                  <c:v>21016</c:v>
                </c:pt>
                <c:pt idx="44">
                  <c:v>21103</c:v>
                </c:pt>
                <c:pt idx="45">
                  <c:v>21234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8836792"/>
        <c:axId val="258836400"/>
      </c:barChart>
      <c:catAx>
        <c:axId val="258836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58836400"/>
        <c:crosses val="autoZero"/>
        <c:auto val="1"/>
        <c:lblAlgn val="ctr"/>
        <c:lblOffset val="100"/>
        <c:noMultiLvlLbl val="0"/>
      </c:catAx>
      <c:valAx>
        <c:axId val="258836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Aantal inwoners</a:t>
                </a:r>
              </a:p>
            </c:rich>
          </c:tx>
          <c:layout/>
          <c:overlay val="0"/>
        </c:title>
        <c:numFmt formatCode="#,##0" sourceLinked="1"/>
        <c:majorTickMark val="none"/>
        <c:minorTickMark val="none"/>
        <c:tickLblPos val="nextTo"/>
        <c:crossAx val="2588367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822780996443522"/>
          <c:y val="0.15763546798029593"/>
          <c:w val="0.43617172322322201"/>
          <c:h val="0.60591133004926112"/>
        </c:manualLayout>
      </c:layout>
      <c:pieChart>
        <c:varyColors val="1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explosion val="15"/>
          <c:dLbls>
            <c:dLbl>
              <c:idx val="0"/>
              <c:layout>
                <c:manualLayout>
                  <c:x val="-4.7569551805626387E-2"/>
                  <c:y val="4.30927168586686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1207807523822828E-4"/>
                  <c:y val="-4.804209818600255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4.6332015801844623E-2"/>
                  <c:y val="-7.638183158139674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0886253992740872E-2"/>
                  <c:y val="-2.105685065228915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1.9785154086528013E-2"/>
                  <c:y val="-6.4326441953376683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8.6482938298813108E-2"/>
                  <c:y val="4.9261083743842422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  <a:endParaRPr lang="nl-BE"/>
              </a:p>
            </c:txPr>
            <c:dLblPos val="ctr"/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Deelgemeente!$A$6:$A$11</c:f>
              <c:strCache>
                <c:ptCount val="6"/>
                <c:pt idx="0">
                  <c:v>Hoogstraten</c:v>
                </c:pt>
                <c:pt idx="1">
                  <c:v>Meer</c:v>
                </c:pt>
                <c:pt idx="2">
                  <c:v>Meerle</c:v>
                </c:pt>
                <c:pt idx="3">
                  <c:v>Minderhout</c:v>
                </c:pt>
                <c:pt idx="4">
                  <c:v>Wortel</c:v>
                </c:pt>
                <c:pt idx="5">
                  <c:v>Meersel-Dreef</c:v>
                </c:pt>
              </c:strCache>
            </c:strRef>
          </c:cat>
          <c:val>
            <c:numRef>
              <c:f>Deelgemeente!$D$6:$D$11</c:f>
              <c:numCache>
                <c:formatCode>#,##0</c:formatCode>
                <c:ptCount val="6"/>
                <c:pt idx="0">
                  <c:v>7450</c:v>
                </c:pt>
                <c:pt idx="1">
                  <c:v>3397</c:v>
                </c:pt>
                <c:pt idx="2">
                  <c:v>2853</c:v>
                </c:pt>
                <c:pt idx="3">
                  <c:v>3808</c:v>
                </c:pt>
                <c:pt idx="4">
                  <c:v>1884</c:v>
                </c:pt>
                <c:pt idx="5">
                  <c:v>1085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0066CC">
            <a:gamma/>
            <a:tint val="20000"/>
            <a:invGamma/>
          </a:srgbClr>
        </a:gs>
        <a:gs pos="100000">
          <a:srgbClr val="0066CC"/>
        </a:gs>
      </a:gsLst>
      <a:path path="rect">
        <a:fillToRect l="50000" t="50000" r="50000" b="50000"/>
      </a:path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/>
    <c:pageMargins b="1" l="0.750000000000001" r="0.75000000000000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nl-BE"/>
              <a:t>Leeftijdsklasse</a:t>
            </a:r>
          </a:p>
        </c:rich>
      </c:tx>
      <c:layout>
        <c:manualLayout>
          <c:xMode val="edge"/>
          <c:yMode val="edge"/>
          <c:x val="0.33048521995975128"/>
          <c:y val="3.9682539682539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222284049713042"/>
          <c:y val="0.1865086592752484"/>
          <c:w val="0.64102742451095263"/>
          <c:h val="0.44841443612985304"/>
        </c:manualLayout>
      </c:layout>
      <c:areaChart>
        <c:grouping val="stack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cat>
            <c:strRef>
              <c:f>Leeftijdsklasse!$A$4:$A$14</c:f>
              <c:strCache>
                <c:ptCount val="11"/>
                <c:pt idx="0">
                  <c:v>00-09 JAAR</c:v>
                </c:pt>
                <c:pt idx="1">
                  <c:v>10-19 JAAR</c:v>
                </c:pt>
                <c:pt idx="2">
                  <c:v>20-29 JAAR</c:v>
                </c:pt>
                <c:pt idx="3">
                  <c:v>30-39 JAAR</c:v>
                </c:pt>
                <c:pt idx="4">
                  <c:v>40-49 JAAR</c:v>
                </c:pt>
                <c:pt idx="5">
                  <c:v>50-59 JAAR</c:v>
                </c:pt>
                <c:pt idx="6">
                  <c:v>60-69 JAAR</c:v>
                </c:pt>
                <c:pt idx="7">
                  <c:v>70-79 JAAR</c:v>
                </c:pt>
                <c:pt idx="8">
                  <c:v>80-89 JAAR</c:v>
                </c:pt>
                <c:pt idx="9">
                  <c:v>90-99 JAAR</c:v>
                </c:pt>
                <c:pt idx="10">
                  <c:v>100 + JAAR</c:v>
                </c:pt>
              </c:strCache>
            </c:strRef>
          </c:cat>
          <c:val>
            <c:numRef>
              <c:f>Leeftijdsklasse!$D$4:$D$14</c:f>
              <c:numCache>
                <c:formatCode>#,##0</c:formatCode>
                <c:ptCount val="11"/>
                <c:pt idx="0">
                  <c:v>2375</c:v>
                </c:pt>
                <c:pt idx="1">
                  <c:v>2263</c:v>
                </c:pt>
                <c:pt idx="2">
                  <c:v>2681</c:v>
                </c:pt>
                <c:pt idx="3">
                  <c:v>2601</c:v>
                </c:pt>
                <c:pt idx="4">
                  <c:v>2841</c:v>
                </c:pt>
                <c:pt idx="5">
                  <c:v>3246</c:v>
                </c:pt>
                <c:pt idx="6">
                  <c:v>2516</c:v>
                </c:pt>
                <c:pt idx="7">
                  <c:v>1769</c:v>
                </c:pt>
                <c:pt idx="8">
                  <c:v>821</c:v>
                </c:pt>
                <c:pt idx="9">
                  <c:v>102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5902856"/>
        <c:axId val="325900896"/>
      </c:areaChart>
      <c:catAx>
        <c:axId val="325902856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25900896"/>
        <c:crosses val="autoZero"/>
        <c:auto val="0"/>
        <c:lblAlgn val="ctr"/>
        <c:lblOffset val="100"/>
        <c:tickLblSkip val="2"/>
        <c:tickMarkSkip val="1"/>
        <c:noMultiLvlLbl val="0"/>
      </c:catAx>
      <c:valAx>
        <c:axId val="325900896"/>
        <c:scaling>
          <c:orientation val="minMax"/>
        </c:scaling>
        <c:delete val="0"/>
        <c:axPos val="l"/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BE"/>
          </a:p>
        </c:txPr>
        <c:crossAx val="3259028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BE"/>
    </a:p>
  </c:txPr>
  <c:printSettings>
    <c:headerFooter alignWithMargins="0">
      <c:oddHeader>&amp;A</c:oddHeader>
      <c:oddFooter>Page &amp;P</c:oddFooter>
    </c:headerFooter>
    <c:pageMargins b="1" l="0.750000000000001" r="0.75000000000000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Evolutie per leeftijdsklasse</a:t>
            </a:r>
            <a:r>
              <a:rPr lang="en-US" baseline="0"/>
              <a:t> in </a:t>
            </a:r>
            <a:r>
              <a:rPr lang="en-US"/>
              <a:t>2016</a:t>
            </a:r>
          </a:p>
        </c:rich>
      </c:tx>
      <c:layout/>
      <c:overlay val="0"/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Leeftijdsklasse!$Q$19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cat>
            <c:strRef>
              <c:f>Leeftijdsklasse!$A$21:$A$31</c:f>
              <c:strCache>
                <c:ptCount val="11"/>
                <c:pt idx="0">
                  <c:v>00-09 JAAR</c:v>
                </c:pt>
                <c:pt idx="1">
                  <c:v>10-19 JAAR</c:v>
                </c:pt>
                <c:pt idx="2">
                  <c:v>20-29 JAAR</c:v>
                </c:pt>
                <c:pt idx="3">
                  <c:v>30-39 JAAR</c:v>
                </c:pt>
                <c:pt idx="4">
                  <c:v>40-49 JAAR</c:v>
                </c:pt>
                <c:pt idx="5">
                  <c:v>50-59 JAAR</c:v>
                </c:pt>
                <c:pt idx="6">
                  <c:v>60-69 JAAR</c:v>
                </c:pt>
                <c:pt idx="7">
                  <c:v>70-79 JAAR</c:v>
                </c:pt>
                <c:pt idx="8">
                  <c:v>80-89 JAAR</c:v>
                </c:pt>
                <c:pt idx="9">
                  <c:v>90-99 JAAR</c:v>
                </c:pt>
                <c:pt idx="10">
                  <c:v>100 + JAAR</c:v>
                </c:pt>
              </c:strCache>
            </c:strRef>
          </c:cat>
          <c:val>
            <c:numRef>
              <c:f>Leeftijdsklasse!$Q$21:$Q$31</c:f>
              <c:numCache>
                <c:formatCode>#,##0</c:formatCode>
                <c:ptCount val="11"/>
                <c:pt idx="0">
                  <c:v>2375</c:v>
                </c:pt>
                <c:pt idx="1">
                  <c:v>2263</c:v>
                </c:pt>
                <c:pt idx="2">
                  <c:v>2681</c:v>
                </c:pt>
                <c:pt idx="3">
                  <c:v>2601</c:v>
                </c:pt>
                <c:pt idx="4">
                  <c:v>2841</c:v>
                </c:pt>
                <c:pt idx="5">
                  <c:v>3246</c:v>
                </c:pt>
                <c:pt idx="6">
                  <c:v>2516</c:v>
                </c:pt>
                <c:pt idx="7">
                  <c:v>1769</c:v>
                </c:pt>
                <c:pt idx="8">
                  <c:v>821</c:v>
                </c:pt>
                <c:pt idx="9">
                  <c:v>102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5901288"/>
        <c:axId val="325902072"/>
      </c:barChart>
      <c:catAx>
        <c:axId val="325901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25902072"/>
        <c:crosses val="autoZero"/>
        <c:auto val="1"/>
        <c:lblAlgn val="ctr"/>
        <c:lblOffset val="100"/>
        <c:noMultiLvlLbl val="0"/>
      </c:catAx>
      <c:valAx>
        <c:axId val="32590207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crossAx val="32590128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590550</xdr:colOff>
      <xdr:row>3</xdr:row>
      <xdr:rowOff>0</xdr:rowOff>
    </xdr:from>
    <xdr:to>
      <xdr:col>16</xdr:col>
      <xdr:colOff>485775</xdr:colOff>
      <xdr:row>20</xdr:row>
      <xdr:rowOff>85725</xdr:rowOff>
    </xdr:to>
    <xdr:graphicFrame macro="">
      <xdr:nvGraphicFramePr>
        <xdr:cNvPr id="7" name="Grafiek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1</xdr:row>
      <xdr:rowOff>152400</xdr:rowOff>
    </xdr:from>
    <xdr:to>
      <xdr:col>9</xdr:col>
      <xdr:colOff>361950</xdr:colOff>
      <xdr:row>13</xdr:row>
      <xdr:rowOff>142875</xdr:rowOff>
    </xdr:to>
    <xdr:graphicFrame macro="">
      <xdr:nvGraphicFramePr>
        <xdr:cNvPr id="721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</xdr:row>
      <xdr:rowOff>19049</xdr:rowOff>
    </xdr:from>
    <xdr:to>
      <xdr:col>12</xdr:col>
      <xdr:colOff>38100</xdr:colOff>
      <xdr:row>15</xdr:row>
      <xdr:rowOff>38099</xdr:rowOff>
    </xdr:to>
    <xdr:graphicFrame macro="">
      <xdr:nvGraphicFramePr>
        <xdr:cNvPr id="209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33</xdr:row>
      <xdr:rowOff>133350</xdr:rowOff>
    </xdr:from>
    <xdr:to>
      <xdr:col>10</xdr:col>
      <xdr:colOff>304800</xdr:colOff>
      <xdr:row>50</xdr:row>
      <xdr:rowOff>123825</xdr:rowOff>
    </xdr:to>
    <xdr:graphicFrame macro="">
      <xdr:nvGraphicFramePr>
        <xdr:cNvPr id="4" name="Grafiek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0"/>
  <sheetViews>
    <sheetView tabSelected="1" workbookViewId="0"/>
  </sheetViews>
  <sheetFormatPr defaultRowHeight="12.75" x14ac:dyDescent="0.2"/>
  <cols>
    <col min="1" max="1" width="12.42578125" bestFit="1" customWidth="1"/>
    <col min="2" max="2" width="9" customWidth="1"/>
    <col min="3" max="3" width="8.7109375" customWidth="1"/>
    <col min="4" max="4" width="7.7109375" customWidth="1"/>
    <col min="5" max="5" width="8.140625" customWidth="1"/>
    <col min="6" max="6" width="8.5703125" customWidth="1"/>
    <col min="7" max="7" width="9" customWidth="1"/>
    <col min="8" max="8" width="8.42578125" customWidth="1"/>
    <col min="9" max="9" width="8.140625" bestFit="1" customWidth="1"/>
    <col min="10" max="10" width="8.42578125" customWidth="1"/>
  </cols>
  <sheetData>
    <row r="1" spans="1:9" ht="20.25" x14ac:dyDescent="0.3">
      <c r="C1" s="12" t="s">
        <v>31</v>
      </c>
      <c r="D1" s="5"/>
      <c r="E1" s="5"/>
      <c r="F1" s="5"/>
      <c r="G1" s="5"/>
      <c r="H1" s="5"/>
      <c r="I1" s="5"/>
    </row>
    <row r="2" spans="1:9" ht="23.25" customHeight="1" x14ac:dyDescent="0.2">
      <c r="A2" s="13" t="s">
        <v>30</v>
      </c>
      <c r="B2" s="19" t="s">
        <v>25</v>
      </c>
      <c r="C2" s="19" t="s">
        <v>32</v>
      </c>
      <c r="D2" s="19" t="s">
        <v>33</v>
      </c>
      <c r="E2" s="19" t="s">
        <v>34</v>
      </c>
      <c r="F2" s="19" t="s">
        <v>3</v>
      </c>
      <c r="G2" s="20" t="s">
        <v>26</v>
      </c>
      <c r="H2" s="21">
        <v>10535</v>
      </c>
    </row>
    <row r="3" spans="1:9" x14ac:dyDescent="0.2">
      <c r="A3" s="10">
        <v>1971</v>
      </c>
      <c r="B3" s="5">
        <v>13541</v>
      </c>
      <c r="C3" s="5"/>
      <c r="D3" s="3">
        <f>+(B3/B$9)*100</f>
        <v>96.721428571428575</v>
      </c>
      <c r="F3" s="2">
        <f t="shared" ref="F3:F35" si="0">+(B3/H$2)*100</f>
        <v>128.53345989558613</v>
      </c>
    </row>
    <row r="4" spans="1:9" x14ac:dyDescent="0.2">
      <c r="A4" s="10">
        <v>1972</v>
      </c>
      <c r="B4" s="5">
        <v>13605</v>
      </c>
      <c r="C4" s="5">
        <f>+B4-B3</f>
        <v>64</v>
      </c>
      <c r="D4" s="3">
        <f t="shared" ref="D4:D33" si="1">+(B4/B$9)*100</f>
        <v>97.178571428571431</v>
      </c>
      <c r="E4" s="2">
        <f t="shared" ref="E4:E33" si="2">+(B4/B3)*100-100</f>
        <v>0.47263865297983898</v>
      </c>
      <c r="F4" s="2">
        <f t="shared" si="0"/>
        <v>129.14095870906502</v>
      </c>
    </row>
    <row r="5" spans="1:9" x14ac:dyDescent="0.2">
      <c r="A5" s="10">
        <v>1973</v>
      </c>
      <c r="B5" s="5">
        <v>13722</v>
      </c>
      <c r="C5" s="5">
        <f t="shared" ref="C5:C33" si="3">+B5-B4</f>
        <v>117</v>
      </c>
      <c r="D5" s="3">
        <f t="shared" si="1"/>
        <v>98.014285714285705</v>
      </c>
      <c r="E5" s="2">
        <f t="shared" si="2"/>
        <v>0.8599779492833477</v>
      </c>
      <c r="F5" s="2">
        <f t="shared" si="0"/>
        <v>130.2515424774561</v>
      </c>
    </row>
    <row r="6" spans="1:9" x14ac:dyDescent="0.2">
      <c r="A6" s="10">
        <v>1974</v>
      </c>
      <c r="B6" s="5">
        <v>13840</v>
      </c>
      <c r="C6" s="5">
        <f t="shared" si="3"/>
        <v>118</v>
      </c>
      <c r="D6" s="3">
        <f t="shared" si="1"/>
        <v>98.857142857142861</v>
      </c>
      <c r="E6" s="2">
        <f t="shared" si="2"/>
        <v>0.85993295437982908</v>
      </c>
      <c r="F6" s="2">
        <f t="shared" si="0"/>
        <v>131.37161841480778</v>
      </c>
    </row>
    <row r="7" spans="1:9" x14ac:dyDescent="0.2">
      <c r="A7" s="10">
        <v>1975</v>
      </c>
      <c r="B7" s="5">
        <v>13864</v>
      </c>
      <c r="C7" s="5">
        <f t="shared" si="3"/>
        <v>24</v>
      </c>
      <c r="D7" s="3">
        <f t="shared" si="1"/>
        <v>99.028571428571439</v>
      </c>
      <c r="E7" s="2">
        <f t="shared" si="2"/>
        <v>0.17341040462429191</v>
      </c>
      <c r="F7" s="2">
        <f t="shared" si="0"/>
        <v>131.59943046986234</v>
      </c>
    </row>
    <row r="8" spans="1:9" x14ac:dyDescent="0.2">
      <c r="A8" s="10">
        <v>1976</v>
      </c>
      <c r="B8" s="5">
        <v>13865</v>
      </c>
      <c r="C8" s="5">
        <f t="shared" si="3"/>
        <v>1</v>
      </c>
      <c r="D8" s="3">
        <f t="shared" si="1"/>
        <v>99.035714285714278</v>
      </c>
      <c r="E8" s="2">
        <f t="shared" si="2"/>
        <v>7.2129255626123268E-3</v>
      </c>
      <c r="F8" s="2">
        <f t="shared" si="0"/>
        <v>131.60892263882297</v>
      </c>
    </row>
    <row r="9" spans="1:9" x14ac:dyDescent="0.2">
      <c r="A9" s="10">
        <v>1977</v>
      </c>
      <c r="B9" s="5">
        <v>14000</v>
      </c>
      <c r="C9" s="5">
        <f t="shared" si="3"/>
        <v>135</v>
      </c>
      <c r="D9" s="3">
        <f t="shared" si="1"/>
        <v>100</v>
      </c>
      <c r="E9" s="2">
        <f t="shared" si="2"/>
        <v>0.97367472051929838</v>
      </c>
      <c r="F9" s="2">
        <f t="shared" si="0"/>
        <v>132.89036544850498</v>
      </c>
    </row>
    <row r="10" spans="1:9" x14ac:dyDescent="0.2">
      <c r="A10" s="10">
        <v>1978</v>
      </c>
      <c r="B10" s="5">
        <v>14084</v>
      </c>
      <c r="C10" s="5">
        <f t="shared" si="3"/>
        <v>84</v>
      </c>
      <c r="D10" s="3">
        <f t="shared" si="1"/>
        <v>100.6</v>
      </c>
      <c r="E10" s="2">
        <f t="shared" si="2"/>
        <v>0.59999999999999432</v>
      </c>
      <c r="F10" s="2">
        <f t="shared" si="0"/>
        <v>133.68770764119603</v>
      </c>
    </row>
    <row r="11" spans="1:9" x14ac:dyDescent="0.2">
      <c r="A11" s="10">
        <v>1979</v>
      </c>
      <c r="B11" s="5">
        <v>14260</v>
      </c>
      <c r="C11" s="5">
        <f t="shared" si="3"/>
        <v>176</v>
      </c>
      <c r="D11" s="3">
        <f t="shared" si="1"/>
        <v>101.85714285714285</v>
      </c>
      <c r="E11" s="2">
        <f t="shared" si="2"/>
        <v>1.2496449872195399</v>
      </c>
      <c r="F11" s="2">
        <f t="shared" si="0"/>
        <v>135.35832937826294</v>
      </c>
    </row>
    <row r="12" spans="1:9" x14ac:dyDescent="0.2">
      <c r="A12" s="10">
        <v>1980</v>
      </c>
      <c r="B12" s="5">
        <v>14383</v>
      </c>
      <c r="C12" s="5">
        <f t="shared" si="3"/>
        <v>123</v>
      </c>
      <c r="D12" s="3">
        <f t="shared" si="1"/>
        <v>102.73571428571428</v>
      </c>
      <c r="E12" s="2">
        <f t="shared" si="2"/>
        <v>0.86255259467040446</v>
      </c>
      <c r="F12" s="2">
        <f t="shared" si="0"/>
        <v>136.52586616041765</v>
      </c>
    </row>
    <row r="13" spans="1:9" x14ac:dyDescent="0.2">
      <c r="A13" s="10">
        <v>1981</v>
      </c>
      <c r="B13" s="5">
        <v>14402</v>
      </c>
      <c r="C13" s="5">
        <f t="shared" si="3"/>
        <v>19</v>
      </c>
      <c r="D13" s="3">
        <f t="shared" si="1"/>
        <v>102.87142857142857</v>
      </c>
      <c r="E13" s="2">
        <f t="shared" si="2"/>
        <v>0.13210039630118331</v>
      </c>
      <c r="F13" s="2">
        <f t="shared" si="0"/>
        <v>136.70621737066918</v>
      </c>
    </row>
    <row r="14" spans="1:9" x14ac:dyDescent="0.2">
      <c r="A14" s="10">
        <v>1982</v>
      </c>
      <c r="B14" s="5">
        <v>14631</v>
      </c>
      <c r="C14" s="5">
        <f t="shared" si="3"/>
        <v>229</v>
      </c>
      <c r="D14" s="3">
        <f t="shared" si="1"/>
        <v>104.50714285714287</v>
      </c>
      <c r="E14" s="2">
        <f t="shared" si="2"/>
        <v>1.5900569365365982</v>
      </c>
      <c r="F14" s="2">
        <f t="shared" si="0"/>
        <v>138.87992406264831</v>
      </c>
    </row>
    <row r="15" spans="1:9" x14ac:dyDescent="0.2">
      <c r="A15" s="10">
        <v>1983</v>
      </c>
      <c r="B15" s="5">
        <v>14712</v>
      </c>
      <c r="C15" s="5">
        <f t="shared" si="3"/>
        <v>81</v>
      </c>
      <c r="D15" s="3">
        <f t="shared" si="1"/>
        <v>105.08571428571429</v>
      </c>
      <c r="E15" s="2">
        <f t="shared" si="2"/>
        <v>0.55361902809103469</v>
      </c>
      <c r="F15" s="2">
        <f t="shared" si="0"/>
        <v>139.64878974845752</v>
      </c>
    </row>
    <row r="16" spans="1:9" x14ac:dyDescent="0.2">
      <c r="A16" s="10">
        <v>1984</v>
      </c>
      <c r="B16" s="5">
        <v>14850</v>
      </c>
      <c r="C16" s="5">
        <f t="shared" si="3"/>
        <v>138</v>
      </c>
      <c r="D16" s="3">
        <f t="shared" si="1"/>
        <v>106.07142857142857</v>
      </c>
      <c r="E16" s="2">
        <f t="shared" si="2"/>
        <v>0.9380097879282232</v>
      </c>
      <c r="F16" s="2">
        <f t="shared" si="0"/>
        <v>140.95870906502134</v>
      </c>
    </row>
    <row r="17" spans="1:10" x14ac:dyDescent="0.2">
      <c r="A17" s="10">
        <v>1985</v>
      </c>
      <c r="B17" s="5">
        <v>14972</v>
      </c>
      <c r="C17" s="5">
        <f t="shared" si="3"/>
        <v>122</v>
      </c>
      <c r="D17" s="3">
        <f t="shared" si="1"/>
        <v>106.94285714285714</v>
      </c>
      <c r="E17" s="2">
        <f t="shared" si="2"/>
        <v>0.82154882154881648</v>
      </c>
      <c r="F17" s="2">
        <f t="shared" si="0"/>
        <v>142.11675367821547</v>
      </c>
    </row>
    <row r="18" spans="1:10" x14ac:dyDescent="0.2">
      <c r="A18" s="10">
        <v>1986</v>
      </c>
      <c r="B18" s="5">
        <v>15066</v>
      </c>
      <c r="C18" s="5">
        <f t="shared" si="3"/>
        <v>94</v>
      </c>
      <c r="D18" s="3">
        <f t="shared" si="1"/>
        <v>107.6142857142857</v>
      </c>
      <c r="E18" s="2">
        <f t="shared" si="2"/>
        <v>0.62783863211328139</v>
      </c>
      <c r="F18" s="2">
        <f t="shared" si="0"/>
        <v>143.00901756051258</v>
      </c>
    </row>
    <row r="19" spans="1:10" x14ac:dyDescent="0.2">
      <c r="A19" s="10">
        <v>1987</v>
      </c>
      <c r="B19" s="5">
        <v>15242</v>
      </c>
      <c r="C19" s="5">
        <f t="shared" si="3"/>
        <v>176</v>
      </c>
      <c r="D19" s="3">
        <f t="shared" si="1"/>
        <v>108.87142857142858</v>
      </c>
      <c r="E19" s="2">
        <f t="shared" si="2"/>
        <v>1.1681932828886232</v>
      </c>
      <c r="F19" s="2">
        <f t="shared" si="0"/>
        <v>144.67963929757951</v>
      </c>
      <c r="G19" s="1"/>
      <c r="J19" s="2"/>
    </row>
    <row r="20" spans="1:10" x14ac:dyDescent="0.2">
      <c r="A20" s="10">
        <v>1988</v>
      </c>
      <c r="B20" s="5">
        <v>15377</v>
      </c>
      <c r="C20" s="5">
        <f t="shared" si="3"/>
        <v>135</v>
      </c>
      <c r="D20" s="3">
        <f t="shared" si="1"/>
        <v>109.83571428571427</v>
      </c>
      <c r="E20" s="2">
        <f t="shared" si="2"/>
        <v>0.88571053667496358</v>
      </c>
      <c r="F20" s="2">
        <f t="shared" si="0"/>
        <v>145.96108210726152</v>
      </c>
    </row>
    <row r="21" spans="1:10" x14ac:dyDescent="0.2">
      <c r="A21" s="10">
        <v>1989</v>
      </c>
      <c r="B21" s="5">
        <v>15486</v>
      </c>
      <c r="C21" s="5">
        <f t="shared" si="3"/>
        <v>109</v>
      </c>
      <c r="D21" s="3">
        <f t="shared" si="1"/>
        <v>110.61428571428571</v>
      </c>
      <c r="E21" s="2">
        <f t="shared" si="2"/>
        <v>0.70885088118619421</v>
      </c>
      <c r="F21" s="2">
        <f t="shared" si="0"/>
        <v>146.99572852396773</v>
      </c>
    </row>
    <row r="22" spans="1:10" x14ac:dyDescent="0.2">
      <c r="A22" s="10">
        <v>1990</v>
      </c>
      <c r="B22" s="5">
        <v>15600</v>
      </c>
      <c r="C22" s="5">
        <f t="shared" si="3"/>
        <v>114</v>
      </c>
      <c r="D22" s="3">
        <f t="shared" si="1"/>
        <v>111.42857142857143</v>
      </c>
      <c r="E22" s="2">
        <f t="shared" si="2"/>
        <v>0.7361487795428161</v>
      </c>
      <c r="F22" s="2">
        <f t="shared" si="0"/>
        <v>148.07783578547696</v>
      </c>
    </row>
    <row r="23" spans="1:10" x14ac:dyDescent="0.2">
      <c r="A23" s="10">
        <v>1991</v>
      </c>
      <c r="B23" s="5">
        <v>15900</v>
      </c>
      <c r="C23" s="5">
        <f t="shared" si="3"/>
        <v>300</v>
      </c>
      <c r="D23" s="3">
        <f t="shared" si="1"/>
        <v>113.57142857142857</v>
      </c>
      <c r="E23" s="2">
        <f t="shared" si="2"/>
        <v>1.9230769230769198</v>
      </c>
      <c r="F23" s="2">
        <f t="shared" si="0"/>
        <v>150.92548647365922</v>
      </c>
    </row>
    <row r="24" spans="1:10" x14ac:dyDescent="0.2">
      <c r="A24" s="10">
        <v>1992</v>
      </c>
      <c r="B24" s="5">
        <v>16087</v>
      </c>
      <c r="C24" s="5">
        <f t="shared" si="3"/>
        <v>187</v>
      </c>
      <c r="D24" s="3">
        <f t="shared" si="1"/>
        <v>114.90714285714286</v>
      </c>
      <c r="E24" s="2">
        <f t="shared" si="2"/>
        <v>1.1761006289308114</v>
      </c>
      <c r="F24" s="2">
        <f t="shared" si="0"/>
        <v>152.70052206929284</v>
      </c>
    </row>
    <row r="25" spans="1:10" x14ac:dyDescent="0.2">
      <c r="A25" s="10">
        <v>1993</v>
      </c>
      <c r="B25" s="5">
        <v>16290</v>
      </c>
      <c r="C25" s="5">
        <f t="shared" si="3"/>
        <v>203</v>
      </c>
      <c r="D25" s="3">
        <f t="shared" si="1"/>
        <v>116.35714285714285</v>
      </c>
      <c r="E25" s="2">
        <f t="shared" si="2"/>
        <v>1.2618884813824849</v>
      </c>
      <c r="F25" s="2">
        <f t="shared" si="0"/>
        <v>154.62743236829616</v>
      </c>
    </row>
    <row r="26" spans="1:10" x14ac:dyDescent="0.2">
      <c r="A26" s="10">
        <v>1994</v>
      </c>
      <c r="B26" s="5">
        <v>16498</v>
      </c>
      <c r="C26" s="5">
        <f t="shared" si="3"/>
        <v>208</v>
      </c>
      <c r="D26" s="3">
        <f t="shared" si="1"/>
        <v>117.84285714285714</v>
      </c>
      <c r="E26" s="2">
        <f t="shared" si="2"/>
        <v>1.2768569674647097</v>
      </c>
      <c r="F26" s="2">
        <f t="shared" si="0"/>
        <v>156.60180351210252</v>
      </c>
    </row>
    <row r="27" spans="1:10" x14ac:dyDescent="0.2">
      <c r="A27" s="10">
        <v>1995</v>
      </c>
      <c r="B27" s="5">
        <v>16792</v>
      </c>
      <c r="C27" s="5">
        <f t="shared" si="3"/>
        <v>294</v>
      </c>
      <c r="D27" s="3">
        <f t="shared" si="1"/>
        <v>119.94285714285715</v>
      </c>
      <c r="E27" s="2">
        <f t="shared" si="2"/>
        <v>1.7820341859619475</v>
      </c>
      <c r="F27" s="2">
        <f t="shared" si="0"/>
        <v>159.39250118652112</v>
      </c>
    </row>
    <row r="28" spans="1:10" x14ac:dyDescent="0.2">
      <c r="A28" s="10">
        <v>1996</v>
      </c>
      <c r="B28" s="5">
        <v>17193</v>
      </c>
      <c r="C28" s="5">
        <f t="shared" si="3"/>
        <v>401</v>
      </c>
      <c r="D28" s="3">
        <f t="shared" si="1"/>
        <v>122.80714285714285</v>
      </c>
      <c r="E28" s="2">
        <f t="shared" si="2"/>
        <v>2.3880419247260534</v>
      </c>
      <c r="F28" s="2">
        <f t="shared" si="0"/>
        <v>163.19886093972474</v>
      </c>
    </row>
    <row r="29" spans="1:10" x14ac:dyDescent="0.2">
      <c r="A29" s="10">
        <v>1997</v>
      </c>
      <c r="B29" s="5">
        <v>17390</v>
      </c>
      <c r="C29" s="5">
        <f t="shared" si="3"/>
        <v>197</v>
      </c>
      <c r="D29" s="3">
        <f t="shared" si="1"/>
        <v>124.21428571428572</v>
      </c>
      <c r="E29" s="2">
        <f t="shared" si="2"/>
        <v>1.1458151573314694</v>
      </c>
      <c r="F29" s="2">
        <f t="shared" si="0"/>
        <v>165.06881822496439</v>
      </c>
    </row>
    <row r="30" spans="1:10" x14ac:dyDescent="0.2">
      <c r="A30" s="10">
        <v>1998</v>
      </c>
      <c r="B30" s="5">
        <v>17588</v>
      </c>
      <c r="C30" s="5">
        <f t="shared" si="3"/>
        <v>198</v>
      </c>
      <c r="D30" s="3">
        <f t="shared" si="1"/>
        <v>125.62857142857142</v>
      </c>
      <c r="E30" s="2">
        <f t="shared" si="2"/>
        <v>1.1385853939045489</v>
      </c>
      <c r="F30" s="2">
        <f t="shared" si="0"/>
        <v>166.94826767916467</v>
      </c>
    </row>
    <row r="31" spans="1:10" x14ac:dyDescent="0.2">
      <c r="A31" s="10">
        <v>1999</v>
      </c>
      <c r="B31" s="5">
        <v>17751</v>
      </c>
      <c r="C31" s="5">
        <f t="shared" si="3"/>
        <v>163</v>
      </c>
      <c r="D31" s="3">
        <f t="shared" si="1"/>
        <v>126.79285714285714</v>
      </c>
      <c r="E31" s="2">
        <f t="shared" si="2"/>
        <v>0.92676825108028993</v>
      </c>
      <c r="F31" s="2">
        <f t="shared" si="0"/>
        <v>168.49549121974371</v>
      </c>
    </row>
    <row r="32" spans="1:10" x14ac:dyDescent="0.2">
      <c r="A32" s="10">
        <v>2000</v>
      </c>
      <c r="B32" s="5">
        <v>17872</v>
      </c>
      <c r="C32" s="5">
        <f t="shared" si="3"/>
        <v>121</v>
      </c>
      <c r="D32" s="3">
        <f t="shared" si="1"/>
        <v>127.65714285714284</v>
      </c>
      <c r="E32" s="2">
        <f t="shared" si="2"/>
        <v>0.68165173793026668</v>
      </c>
      <c r="F32" s="2">
        <f t="shared" si="0"/>
        <v>169.64404366397724</v>
      </c>
    </row>
    <row r="33" spans="1:8" x14ac:dyDescent="0.2">
      <c r="A33" s="10">
        <v>2001</v>
      </c>
      <c r="B33" s="5">
        <v>18037</v>
      </c>
      <c r="C33" s="5">
        <f t="shared" si="3"/>
        <v>165</v>
      </c>
      <c r="D33" s="3">
        <f t="shared" si="1"/>
        <v>128.83571428571429</v>
      </c>
      <c r="E33" s="2">
        <f t="shared" si="2"/>
        <v>0.92323187108324589</v>
      </c>
      <c r="F33" s="2">
        <f t="shared" si="0"/>
        <v>171.21025154247747</v>
      </c>
    </row>
    <row r="34" spans="1:8" x14ac:dyDescent="0.2">
      <c r="A34" s="10">
        <v>2002</v>
      </c>
      <c r="B34" s="5">
        <v>18197</v>
      </c>
      <c r="C34" s="5">
        <f t="shared" ref="C34:C39" si="4">+B34-B33</f>
        <v>160</v>
      </c>
      <c r="D34" s="3">
        <f t="shared" ref="D34:D39" si="5">+(B34/B$9)*100</f>
        <v>129.97857142857143</v>
      </c>
      <c r="E34" s="2">
        <f t="shared" ref="E34:E39" si="6">+(B34/B33)*100-100</f>
        <v>0.88706547652049039</v>
      </c>
      <c r="F34" s="2">
        <f t="shared" si="0"/>
        <v>172.72899857617466</v>
      </c>
    </row>
    <row r="35" spans="1:8" x14ac:dyDescent="0.2">
      <c r="A35" s="10">
        <v>2003</v>
      </c>
      <c r="B35" s="5">
        <v>18452</v>
      </c>
      <c r="C35" s="5">
        <f t="shared" si="4"/>
        <v>255</v>
      </c>
      <c r="D35" s="3">
        <f t="shared" si="5"/>
        <v>131.80000000000001</v>
      </c>
      <c r="E35" s="2">
        <f t="shared" si="6"/>
        <v>1.4013298895422253</v>
      </c>
      <c r="F35" s="2">
        <f t="shared" si="0"/>
        <v>175.14950166112956</v>
      </c>
    </row>
    <row r="36" spans="1:8" x14ac:dyDescent="0.2">
      <c r="A36" s="10">
        <v>2004</v>
      </c>
      <c r="B36" s="5">
        <v>18512</v>
      </c>
      <c r="C36" s="5">
        <f t="shared" si="4"/>
        <v>60</v>
      </c>
      <c r="D36" s="3">
        <f t="shared" si="5"/>
        <v>132.22857142857143</v>
      </c>
      <c r="E36" s="2">
        <f t="shared" si="6"/>
        <v>0.32516800346846253</v>
      </c>
      <c r="F36" s="2">
        <f t="shared" ref="F36:F48" si="7">+(B36/H$2)*100</f>
        <v>175.71903179876603</v>
      </c>
    </row>
    <row r="37" spans="1:8" x14ac:dyDescent="0.2">
      <c r="A37" s="10">
        <v>2005</v>
      </c>
      <c r="B37" s="5">
        <v>18582</v>
      </c>
      <c r="C37" s="5">
        <f t="shared" si="4"/>
        <v>70</v>
      </c>
      <c r="D37" s="3">
        <f t="shared" si="5"/>
        <v>132.72857142857143</v>
      </c>
      <c r="E37" s="2">
        <f t="shared" si="6"/>
        <v>0.37813310285218904</v>
      </c>
      <c r="F37" s="2">
        <f t="shared" si="7"/>
        <v>176.38348362600854</v>
      </c>
    </row>
    <row r="38" spans="1:8" x14ac:dyDescent="0.2">
      <c r="A38" s="10">
        <v>2006</v>
      </c>
      <c r="B38" s="5">
        <v>18904</v>
      </c>
      <c r="C38" s="5">
        <f t="shared" si="4"/>
        <v>322</v>
      </c>
      <c r="D38" s="3">
        <f t="shared" si="5"/>
        <v>135.02857142857144</v>
      </c>
      <c r="E38" s="2">
        <f t="shared" si="6"/>
        <v>1.7328597567538537</v>
      </c>
      <c r="F38" s="2">
        <f t="shared" si="7"/>
        <v>179.43996203132414</v>
      </c>
    </row>
    <row r="39" spans="1:8" x14ac:dyDescent="0.2">
      <c r="A39" s="10">
        <v>2007</v>
      </c>
      <c r="B39" s="5">
        <v>19210</v>
      </c>
      <c r="C39" s="5">
        <f t="shared" si="4"/>
        <v>306</v>
      </c>
      <c r="D39" s="3">
        <f t="shared" si="5"/>
        <v>137.21428571428572</v>
      </c>
      <c r="E39" s="2">
        <f t="shared" si="6"/>
        <v>1.6187050359712174</v>
      </c>
      <c r="F39" s="2">
        <f t="shared" si="7"/>
        <v>182.34456573327006</v>
      </c>
    </row>
    <row r="40" spans="1:8" x14ac:dyDescent="0.2">
      <c r="A40" s="10">
        <v>2008</v>
      </c>
      <c r="B40" s="5">
        <v>19517</v>
      </c>
      <c r="C40" s="5">
        <f>+B40-B39</f>
        <v>307</v>
      </c>
      <c r="D40" s="3">
        <f t="shared" ref="D40:D48" si="8">+(B40/B$9)*100</f>
        <v>139.40714285714287</v>
      </c>
      <c r="E40" s="2">
        <f>+(B40/B39)*100-100</f>
        <v>1.5981259760541349</v>
      </c>
      <c r="F40" s="2">
        <f t="shared" si="7"/>
        <v>185.25866160417655</v>
      </c>
    </row>
    <row r="41" spans="1:8" x14ac:dyDescent="0.2">
      <c r="A41" s="10">
        <v>2009</v>
      </c>
      <c r="B41" s="5">
        <v>19703</v>
      </c>
      <c r="C41" s="5">
        <f>+B41-B40</f>
        <v>186</v>
      </c>
      <c r="D41" s="3">
        <f t="shared" si="8"/>
        <v>140.73571428571427</v>
      </c>
      <c r="E41" s="2">
        <f>+(B41/B40)*100-100</f>
        <v>0.95301531997745315</v>
      </c>
      <c r="F41" s="2">
        <f t="shared" si="7"/>
        <v>187.02420503084954</v>
      </c>
      <c r="H41" s="26"/>
    </row>
    <row r="42" spans="1:8" x14ac:dyDescent="0.2">
      <c r="A42" s="10">
        <v>2010</v>
      </c>
      <c r="B42" s="5">
        <v>19959</v>
      </c>
      <c r="C42" s="5">
        <f>+B42-B41</f>
        <v>256</v>
      </c>
      <c r="D42" s="3">
        <f t="shared" si="8"/>
        <v>142.56428571428572</v>
      </c>
      <c r="E42" s="2">
        <f>+(B42/B41)*100-100</f>
        <v>1.2992945236766076</v>
      </c>
      <c r="F42" s="2">
        <f t="shared" si="7"/>
        <v>189.45420028476508</v>
      </c>
    </row>
    <row r="43" spans="1:8" x14ac:dyDescent="0.2">
      <c r="A43" s="10">
        <v>2011</v>
      </c>
      <c r="B43" s="5">
        <v>20330</v>
      </c>
      <c r="C43" s="5">
        <f>+B43-B42</f>
        <v>371</v>
      </c>
      <c r="D43" s="3">
        <f t="shared" si="8"/>
        <v>145.21428571428572</v>
      </c>
      <c r="E43" s="2">
        <f>+(B43/B42)*100-100</f>
        <v>1.8588105616513815</v>
      </c>
      <c r="F43" s="2">
        <f t="shared" si="7"/>
        <v>192.97579496915046</v>
      </c>
    </row>
    <row r="44" spans="1:8" x14ac:dyDescent="0.2">
      <c r="A44" s="10">
        <v>2012</v>
      </c>
      <c r="B44" s="5">
        <v>20512</v>
      </c>
      <c r="C44">
        <v>211</v>
      </c>
      <c r="D44" s="3">
        <f t="shared" si="8"/>
        <v>146.51428571428571</v>
      </c>
      <c r="E44" s="2">
        <f>+(B44/B43)*100-100</f>
        <v>0.89522872602066172</v>
      </c>
      <c r="F44" s="2">
        <f t="shared" si="7"/>
        <v>194.70336971998103</v>
      </c>
    </row>
    <row r="45" spans="1:8" x14ac:dyDescent="0.2">
      <c r="A45" s="35">
        <v>2013</v>
      </c>
      <c r="B45" s="36">
        <v>20793</v>
      </c>
      <c r="C45" s="37">
        <v>281</v>
      </c>
      <c r="D45" s="38">
        <f t="shared" si="8"/>
        <v>148.52142857142857</v>
      </c>
      <c r="E45" s="37">
        <v>1.33</v>
      </c>
      <c r="F45" s="39">
        <f t="shared" si="7"/>
        <v>197.37066919791172</v>
      </c>
      <c r="H45" s="27"/>
    </row>
    <row r="46" spans="1:8" x14ac:dyDescent="0.2">
      <c r="A46" s="35">
        <v>2014</v>
      </c>
      <c r="B46" s="36">
        <v>21016</v>
      </c>
      <c r="C46" s="36">
        <f>B46-B45</f>
        <v>223</v>
      </c>
      <c r="D46" s="38">
        <f t="shared" si="8"/>
        <v>150.1142857142857</v>
      </c>
      <c r="E46" s="37">
        <v>1.33</v>
      </c>
      <c r="F46" s="39">
        <f t="shared" si="7"/>
        <v>199.4874228761272</v>
      </c>
    </row>
    <row r="47" spans="1:8" x14ac:dyDescent="0.2">
      <c r="A47" s="35">
        <v>2015</v>
      </c>
      <c r="B47" s="36">
        <v>21103</v>
      </c>
      <c r="C47" s="36">
        <f>B47-B46</f>
        <v>87</v>
      </c>
      <c r="D47" s="38">
        <f t="shared" si="8"/>
        <v>150.73571428571429</v>
      </c>
      <c r="E47" s="37">
        <v>1.33</v>
      </c>
      <c r="F47" s="39">
        <f t="shared" si="7"/>
        <v>200.31324157570003</v>
      </c>
    </row>
    <row r="48" spans="1:8" x14ac:dyDescent="0.2">
      <c r="A48" s="35">
        <v>2016</v>
      </c>
      <c r="B48" s="36">
        <v>21234</v>
      </c>
      <c r="C48" s="36">
        <f>B48-B47</f>
        <v>131</v>
      </c>
      <c r="D48" s="38">
        <f t="shared" si="8"/>
        <v>151.67142857142858</v>
      </c>
      <c r="E48" s="37">
        <v>1.33</v>
      </c>
      <c r="F48" s="39">
        <f t="shared" si="7"/>
        <v>201.55671570953962</v>
      </c>
    </row>
    <row r="70" spans="6:6" x14ac:dyDescent="0.2">
      <c r="F70" s="4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opLeftCell="A16" workbookViewId="0">
      <selection activeCell="J32" sqref="J32"/>
    </sheetView>
  </sheetViews>
  <sheetFormatPr defaultRowHeight="12.75" x14ac:dyDescent="0.2"/>
  <cols>
    <col min="1" max="1" width="12.85546875" bestFit="1" customWidth="1"/>
    <col min="2" max="9" width="7.85546875" customWidth="1"/>
    <col min="10" max="10" width="8" customWidth="1"/>
    <col min="11" max="14" width="7.85546875" customWidth="1"/>
  </cols>
  <sheetData>
    <row r="1" spans="1:13" ht="20.25" x14ac:dyDescent="0.3">
      <c r="B1" s="12" t="s">
        <v>29</v>
      </c>
    </row>
    <row r="3" spans="1:13" x14ac:dyDescent="0.2">
      <c r="A3" s="7"/>
      <c r="B3" s="8" t="s">
        <v>51</v>
      </c>
      <c r="C3" s="8"/>
      <c r="D3" s="8"/>
    </row>
    <row r="4" spans="1:13" x14ac:dyDescent="0.2">
      <c r="A4" s="11" t="s">
        <v>28</v>
      </c>
      <c r="B4" s="9" t="s">
        <v>6</v>
      </c>
      <c r="C4" s="9" t="s">
        <v>7</v>
      </c>
      <c r="D4" s="9" t="s">
        <v>1</v>
      </c>
    </row>
    <row r="5" spans="1:13" x14ac:dyDescent="0.2">
      <c r="A5" s="6"/>
      <c r="B5" s="9"/>
      <c r="C5" s="9"/>
      <c r="D5" s="9"/>
    </row>
    <row r="6" spans="1:13" x14ac:dyDescent="0.2">
      <c r="A6" s="10" t="s">
        <v>5</v>
      </c>
      <c r="B6" s="5">
        <v>3749</v>
      </c>
      <c r="C6" s="5">
        <v>3701</v>
      </c>
      <c r="D6" s="5">
        <f>SUM(B6:C6)</f>
        <v>7450</v>
      </c>
    </row>
    <row r="7" spans="1:13" x14ac:dyDescent="0.2">
      <c r="A7" s="10" t="s">
        <v>8</v>
      </c>
      <c r="B7" s="5">
        <v>1800</v>
      </c>
      <c r="C7" s="5">
        <v>1582</v>
      </c>
      <c r="D7" s="5">
        <v>3397</v>
      </c>
    </row>
    <row r="8" spans="1:13" x14ac:dyDescent="0.2">
      <c r="A8" s="10" t="s">
        <v>9</v>
      </c>
      <c r="B8" s="5">
        <v>1448</v>
      </c>
      <c r="C8" s="5">
        <v>1405</v>
      </c>
      <c r="D8" s="5">
        <f>SUM(B8:C8)</f>
        <v>2853</v>
      </c>
    </row>
    <row r="9" spans="1:13" x14ac:dyDescent="0.2">
      <c r="A9" s="10" t="s">
        <v>10</v>
      </c>
      <c r="B9" s="5">
        <v>1928</v>
      </c>
      <c r="C9" s="5">
        <v>1880</v>
      </c>
      <c r="D9" s="5">
        <f>SUM(B9:C9)</f>
        <v>3808</v>
      </c>
    </row>
    <row r="10" spans="1:13" x14ac:dyDescent="0.2">
      <c r="A10" s="10" t="s">
        <v>11</v>
      </c>
      <c r="B10" s="5">
        <v>983</v>
      </c>
      <c r="C10" s="5">
        <v>839</v>
      </c>
      <c r="D10" s="5">
        <v>1884</v>
      </c>
    </row>
    <row r="11" spans="1:13" x14ac:dyDescent="0.2">
      <c r="A11" s="10" t="s">
        <v>12</v>
      </c>
      <c r="B11" s="5">
        <v>547</v>
      </c>
      <c r="C11" s="5">
        <v>538</v>
      </c>
      <c r="D11" s="5">
        <v>1085</v>
      </c>
    </row>
    <row r="12" spans="1:13" x14ac:dyDescent="0.2">
      <c r="A12" s="10"/>
      <c r="B12" s="5"/>
      <c r="C12" s="5"/>
      <c r="D12" s="5"/>
      <c r="L12" s="5"/>
      <c r="M12" s="5"/>
    </row>
    <row r="13" spans="1:13" x14ac:dyDescent="0.2">
      <c r="A13" s="10" t="s">
        <v>1</v>
      </c>
      <c r="B13" s="5">
        <f>SUM(B6:B11)</f>
        <v>10455</v>
      </c>
      <c r="C13" s="5">
        <f>SUM(C6:C11)</f>
        <v>9945</v>
      </c>
      <c r="D13" s="5">
        <v>20521</v>
      </c>
    </row>
    <row r="15" spans="1:13" x14ac:dyDescent="0.2">
      <c r="D15" s="5"/>
    </row>
    <row r="16" spans="1:13" ht="20.25" x14ac:dyDescent="0.3">
      <c r="B16" s="12" t="s">
        <v>47</v>
      </c>
    </row>
    <row r="18" spans="1:19" x14ac:dyDescent="0.2">
      <c r="A18" s="11" t="s">
        <v>1</v>
      </c>
      <c r="B18" s="9">
        <v>1999</v>
      </c>
      <c r="C18" s="9">
        <v>2000</v>
      </c>
      <c r="D18" s="18">
        <v>2001</v>
      </c>
      <c r="E18" s="9">
        <v>2002</v>
      </c>
      <c r="F18" s="9">
        <v>2003</v>
      </c>
      <c r="G18" s="9">
        <v>2004</v>
      </c>
      <c r="H18" s="9">
        <v>2005</v>
      </c>
      <c r="I18" s="9">
        <v>2006</v>
      </c>
      <c r="J18" s="9">
        <v>2007</v>
      </c>
      <c r="K18" s="9">
        <v>2008</v>
      </c>
      <c r="L18" s="9">
        <v>2009</v>
      </c>
      <c r="M18" s="9">
        <v>2010</v>
      </c>
      <c r="N18" s="9">
        <v>2011</v>
      </c>
      <c r="O18" s="9">
        <v>2012</v>
      </c>
      <c r="P18" s="9">
        <v>2013</v>
      </c>
      <c r="Q18" s="34">
        <v>2014</v>
      </c>
      <c r="R18" s="34">
        <v>2015</v>
      </c>
      <c r="S18" s="34">
        <v>2016</v>
      </c>
    </row>
    <row r="19" spans="1:19" x14ac:dyDescent="0.2">
      <c r="A19" s="6"/>
      <c r="B19" s="6"/>
      <c r="C19" s="6"/>
      <c r="D19" s="9"/>
      <c r="E19" s="9"/>
      <c r="F19" s="9"/>
    </row>
    <row r="20" spans="1:19" x14ac:dyDescent="0.2">
      <c r="A20" s="10" t="s">
        <v>5</v>
      </c>
      <c r="B20" s="23">
        <v>5984</v>
      </c>
      <c r="C20" s="23">
        <v>6128</v>
      </c>
      <c r="D20" s="5">
        <v>6201</v>
      </c>
      <c r="E20" s="5">
        <v>6237</v>
      </c>
      <c r="F20" s="5">
        <v>6371</v>
      </c>
      <c r="G20" s="5">
        <v>6465</v>
      </c>
      <c r="H20" s="5">
        <v>6482</v>
      </c>
      <c r="I20" s="5">
        <v>6669</v>
      </c>
      <c r="J20" s="5">
        <v>6865</v>
      </c>
      <c r="K20" s="5">
        <v>6964</v>
      </c>
      <c r="L20" s="5">
        <v>7053</v>
      </c>
      <c r="M20" s="5">
        <v>7201</v>
      </c>
      <c r="N20" s="5">
        <v>7399</v>
      </c>
      <c r="O20" s="5">
        <v>7450</v>
      </c>
      <c r="P20" s="5">
        <v>7678</v>
      </c>
      <c r="Q20" s="31">
        <v>7755</v>
      </c>
      <c r="R20" s="31">
        <v>7753</v>
      </c>
      <c r="S20" s="31">
        <v>7927</v>
      </c>
    </row>
    <row r="21" spans="1:19" x14ac:dyDescent="0.2">
      <c r="A21" s="10" t="s">
        <v>8</v>
      </c>
      <c r="B21" s="23">
        <v>3373</v>
      </c>
      <c r="C21" s="23">
        <v>3358</v>
      </c>
      <c r="D21" s="5">
        <v>3387</v>
      </c>
      <c r="E21" s="5">
        <v>3401</v>
      </c>
      <c r="F21" s="5">
        <v>3360</v>
      </c>
      <c r="G21" s="5">
        <v>3314</v>
      </c>
      <c r="H21" s="5">
        <v>3299</v>
      </c>
      <c r="I21" s="5">
        <v>3353</v>
      </c>
      <c r="J21" s="5">
        <v>3376</v>
      </c>
      <c r="K21" s="5">
        <v>3393</v>
      </c>
      <c r="L21" s="5">
        <v>3368</v>
      </c>
      <c r="M21" s="5">
        <v>3357</v>
      </c>
      <c r="N21" s="5">
        <v>3397</v>
      </c>
      <c r="O21" s="5">
        <v>3397</v>
      </c>
      <c r="P21" s="5">
        <v>3332</v>
      </c>
      <c r="Q21" s="31">
        <v>3318</v>
      </c>
      <c r="R21" s="31">
        <v>3361</v>
      </c>
      <c r="S21" s="31">
        <v>3324</v>
      </c>
    </row>
    <row r="22" spans="1:19" x14ac:dyDescent="0.2">
      <c r="A22" s="10" t="s">
        <v>9</v>
      </c>
      <c r="B22" s="23">
        <v>2697</v>
      </c>
      <c r="C22" s="23">
        <v>2699</v>
      </c>
      <c r="D22" s="5">
        <v>2693</v>
      </c>
      <c r="E22" s="5">
        <v>2757</v>
      </c>
      <c r="F22" s="5">
        <v>2796</v>
      </c>
      <c r="G22" s="5">
        <v>2771</v>
      </c>
      <c r="H22" s="5">
        <v>2756</v>
      </c>
      <c r="I22" s="5">
        <v>2759</v>
      </c>
      <c r="J22" s="5">
        <v>2781</v>
      </c>
      <c r="K22" s="5">
        <v>2814</v>
      </c>
      <c r="L22" s="5">
        <v>2843</v>
      </c>
      <c r="M22" s="5">
        <v>2817</v>
      </c>
      <c r="N22" s="5">
        <v>2825</v>
      </c>
      <c r="O22" s="5">
        <v>2853</v>
      </c>
      <c r="P22" s="5">
        <v>2870</v>
      </c>
      <c r="Q22" s="31">
        <v>2908</v>
      </c>
      <c r="R22" s="31">
        <v>2871</v>
      </c>
      <c r="S22" s="31">
        <v>2865</v>
      </c>
    </row>
    <row r="23" spans="1:19" x14ac:dyDescent="0.2">
      <c r="A23" s="10" t="s">
        <v>10</v>
      </c>
      <c r="B23" s="23">
        <v>2939</v>
      </c>
      <c r="C23" s="23">
        <v>2929</v>
      </c>
      <c r="D23" s="5">
        <v>3002</v>
      </c>
      <c r="E23" s="5">
        <v>3040</v>
      </c>
      <c r="F23" s="5">
        <v>3123</v>
      </c>
      <c r="G23" s="5">
        <v>3187</v>
      </c>
      <c r="H23" s="5">
        <v>3267</v>
      </c>
      <c r="I23" s="5">
        <v>3340</v>
      </c>
      <c r="J23" s="5">
        <v>3386</v>
      </c>
      <c r="K23" s="5">
        <v>3504</v>
      </c>
      <c r="L23" s="5">
        <v>3601</v>
      </c>
      <c r="M23" s="5">
        <v>3699</v>
      </c>
      <c r="N23" s="5">
        <v>3769</v>
      </c>
      <c r="O23" s="5">
        <v>3808</v>
      </c>
      <c r="P23" s="5">
        <v>3870</v>
      </c>
      <c r="Q23" s="31">
        <v>3987</v>
      </c>
      <c r="R23" s="31">
        <v>4113</v>
      </c>
      <c r="S23" s="31">
        <v>4141</v>
      </c>
    </row>
    <row r="24" spans="1:19" x14ac:dyDescent="0.2">
      <c r="A24" s="10" t="s">
        <v>11</v>
      </c>
      <c r="B24" s="23">
        <v>1679</v>
      </c>
      <c r="C24" s="23">
        <v>1683</v>
      </c>
      <c r="D24" s="5">
        <v>1688</v>
      </c>
      <c r="E24" s="5">
        <v>1680</v>
      </c>
      <c r="F24" s="5">
        <v>1708</v>
      </c>
      <c r="G24" s="5">
        <v>1703</v>
      </c>
      <c r="H24" s="5">
        <v>1698</v>
      </c>
      <c r="I24" s="5">
        <v>1698</v>
      </c>
      <c r="J24" s="5">
        <v>1721</v>
      </c>
      <c r="K24" s="5">
        <v>1762</v>
      </c>
      <c r="L24" s="5">
        <v>1761</v>
      </c>
      <c r="M24" s="5">
        <v>1780</v>
      </c>
      <c r="N24" s="5">
        <v>1822</v>
      </c>
      <c r="O24" s="5">
        <v>1884</v>
      </c>
      <c r="P24" s="5">
        <v>1946</v>
      </c>
      <c r="Q24" s="31">
        <v>1941</v>
      </c>
      <c r="R24" s="31">
        <v>1905</v>
      </c>
      <c r="S24" s="31">
        <v>1865</v>
      </c>
    </row>
    <row r="25" spans="1:19" x14ac:dyDescent="0.2">
      <c r="A25" s="10" t="s">
        <v>12</v>
      </c>
      <c r="B25" s="23">
        <v>1079</v>
      </c>
      <c r="C25" s="23">
        <v>1075</v>
      </c>
      <c r="D25" s="5">
        <v>1066</v>
      </c>
      <c r="E25" s="5">
        <v>1086</v>
      </c>
      <c r="F25" s="5">
        <v>1091</v>
      </c>
      <c r="G25" s="5">
        <v>1072</v>
      </c>
      <c r="H25" s="5">
        <v>1080</v>
      </c>
      <c r="I25" s="5">
        <v>1085</v>
      </c>
      <c r="J25" s="5">
        <v>1081</v>
      </c>
      <c r="K25" s="5">
        <v>1080</v>
      </c>
      <c r="L25" s="5">
        <v>1077</v>
      </c>
      <c r="M25" s="5">
        <v>1105</v>
      </c>
      <c r="N25" s="5">
        <v>1118</v>
      </c>
      <c r="O25" s="5">
        <v>1085</v>
      </c>
      <c r="P25" s="5">
        <v>1097</v>
      </c>
      <c r="Q25" s="31">
        <v>1107</v>
      </c>
      <c r="R25" s="31">
        <v>1100</v>
      </c>
      <c r="S25" s="31">
        <v>1112</v>
      </c>
    </row>
    <row r="26" spans="1:19" x14ac:dyDescent="0.2">
      <c r="A26" s="10"/>
      <c r="B26" s="23"/>
      <c r="C26" s="23"/>
      <c r="D26" s="5"/>
      <c r="E26" s="5"/>
      <c r="F26" s="5"/>
      <c r="H26" s="5"/>
      <c r="M26" s="5"/>
    </row>
    <row r="27" spans="1:19" x14ac:dyDescent="0.2">
      <c r="A27" s="10" t="s">
        <v>1</v>
      </c>
      <c r="B27" s="23">
        <v>17751</v>
      </c>
      <c r="C27" s="23">
        <v>17872</v>
      </c>
      <c r="D27" s="5">
        <v>18037</v>
      </c>
      <c r="E27" s="5">
        <v>18201</v>
      </c>
      <c r="F27" s="5">
        <v>18452</v>
      </c>
      <c r="G27" s="5">
        <v>18512</v>
      </c>
      <c r="H27" s="5">
        <v>18582</v>
      </c>
      <c r="I27" s="5">
        <v>18904</v>
      </c>
      <c r="J27" s="5">
        <v>19210</v>
      </c>
      <c r="K27" s="5">
        <v>19517</v>
      </c>
      <c r="L27" s="5">
        <v>19703</v>
      </c>
      <c r="M27" s="5">
        <v>19959</v>
      </c>
      <c r="N27" s="5">
        <v>20330</v>
      </c>
      <c r="O27" s="5">
        <v>20521</v>
      </c>
      <c r="P27" s="5">
        <v>20793</v>
      </c>
      <c r="Q27" s="31">
        <v>21016</v>
      </c>
      <c r="R27" s="31">
        <v>21103</v>
      </c>
      <c r="S27" s="29">
        <v>21234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7"/>
  <sheetViews>
    <sheetView topLeftCell="A13" workbookViewId="0">
      <selection activeCell="O45" sqref="O45"/>
    </sheetView>
  </sheetViews>
  <sheetFormatPr defaultRowHeight="12.75" x14ac:dyDescent="0.2"/>
  <cols>
    <col min="1" max="1" width="11.5703125" customWidth="1"/>
    <col min="2" max="11" width="8" customWidth="1"/>
  </cols>
  <sheetData>
    <row r="1" spans="1:4" ht="18" x14ac:dyDescent="0.25">
      <c r="B1" s="16" t="s">
        <v>45</v>
      </c>
    </row>
    <row r="3" spans="1:4" x14ac:dyDescent="0.2">
      <c r="A3" s="11">
        <v>2016</v>
      </c>
      <c r="B3" s="9" t="s">
        <v>6</v>
      </c>
      <c r="C3" s="9" t="s">
        <v>7</v>
      </c>
      <c r="D3" s="9" t="s">
        <v>1</v>
      </c>
    </row>
    <row r="4" spans="1:4" x14ac:dyDescent="0.2">
      <c r="A4" s="10" t="s">
        <v>13</v>
      </c>
      <c r="B4" s="5">
        <v>1210</v>
      </c>
      <c r="C4" s="5">
        <v>1165</v>
      </c>
      <c r="D4" s="5">
        <f>B4+C4</f>
        <v>2375</v>
      </c>
    </row>
    <row r="5" spans="1:4" x14ac:dyDescent="0.2">
      <c r="A5" s="10" t="s">
        <v>14</v>
      </c>
      <c r="B5" s="5">
        <v>1170</v>
      </c>
      <c r="C5" s="5">
        <v>1093</v>
      </c>
      <c r="D5" s="5">
        <f t="shared" ref="D5:D14" si="0">B5+C5</f>
        <v>2263</v>
      </c>
    </row>
    <row r="6" spans="1:4" x14ac:dyDescent="0.2">
      <c r="A6" s="10" t="s">
        <v>15</v>
      </c>
      <c r="B6" s="5">
        <v>1385</v>
      </c>
      <c r="C6" s="5">
        <v>1296</v>
      </c>
      <c r="D6" s="5">
        <f t="shared" si="0"/>
        <v>2681</v>
      </c>
    </row>
    <row r="7" spans="1:4" x14ac:dyDescent="0.2">
      <c r="A7" s="10" t="s">
        <v>16</v>
      </c>
      <c r="B7" s="5">
        <v>1347</v>
      </c>
      <c r="C7" s="5">
        <v>1254</v>
      </c>
      <c r="D7" s="5">
        <f t="shared" si="0"/>
        <v>2601</v>
      </c>
    </row>
    <row r="8" spans="1:4" x14ac:dyDescent="0.2">
      <c r="A8" s="10" t="s">
        <v>17</v>
      </c>
      <c r="B8" s="5">
        <v>1467</v>
      </c>
      <c r="C8" s="5">
        <v>1374</v>
      </c>
      <c r="D8" s="5">
        <f t="shared" si="0"/>
        <v>2841</v>
      </c>
    </row>
    <row r="9" spans="1:4" x14ac:dyDescent="0.2">
      <c r="A9" s="10" t="s">
        <v>18</v>
      </c>
      <c r="B9" s="5">
        <v>1686</v>
      </c>
      <c r="C9" s="5">
        <v>1560</v>
      </c>
      <c r="D9" s="5">
        <f t="shared" si="0"/>
        <v>3246</v>
      </c>
    </row>
    <row r="10" spans="1:4" x14ac:dyDescent="0.2">
      <c r="A10" s="10" t="s">
        <v>19</v>
      </c>
      <c r="B10" s="5">
        <v>1301</v>
      </c>
      <c r="C10" s="5">
        <v>1215</v>
      </c>
      <c r="D10" s="5">
        <f t="shared" si="0"/>
        <v>2516</v>
      </c>
    </row>
    <row r="11" spans="1:4" x14ac:dyDescent="0.2">
      <c r="A11" s="10" t="s">
        <v>20</v>
      </c>
      <c r="B11" s="5">
        <v>877</v>
      </c>
      <c r="C11" s="5">
        <v>892</v>
      </c>
      <c r="D11" s="5">
        <f t="shared" si="0"/>
        <v>1769</v>
      </c>
    </row>
    <row r="12" spans="1:4" x14ac:dyDescent="0.2">
      <c r="A12" s="10" t="s">
        <v>21</v>
      </c>
      <c r="B12" s="5">
        <v>374</v>
      </c>
      <c r="C12" s="5">
        <v>447</v>
      </c>
      <c r="D12" s="5">
        <f t="shared" si="0"/>
        <v>821</v>
      </c>
    </row>
    <row r="13" spans="1:4" x14ac:dyDescent="0.2">
      <c r="A13" s="10" t="s">
        <v>22</v>
      </c>
      <c r="B13" s="5">
        <v>32</v>
      </c>
      <c r="C13" s="5">
        <v>70</v>
      </c>
      <c r="D13" s="5">
        <f t="shared" si="0"/>
        <v>102</v>
      </c>
    </row>
    <row r="14" spans="1:4" x14ac:dyDescent="0.2">
      <c r="A14" s="10" t="s">
        <v>23</v>
      </c>
      <c r="B14" s="5">
        <v>0</v>
      </c>
      <c r="C14" s="5">
        <v>1</v>
      </c>
      <c r="D14" s="5">
        <f t="shared" si="0"/>
        <v>1</v>
      </c>
    </row>
    <row r="15" spans="1:4" x14ac:dyDescent="0.2">
      <c r="D15" s="5"/>
    </row>
    <row r="16" spans="1:4" x14ac:dyDescent="0.2">
      <c r="A16" s="10" t="s">
        <v>24</v>
      </c>
      <c r="B16" s="5">
        <f>SUM(B4:B15)</f>
        <v>10849</v>
      </c>
      <c r="C16" s="5">
        <f>SUM(C4:C15)</f>
        <v>10367</v>
      </c>
      <c r="D16" s="5">
        <f>SUM(B16:C16)</f>
        <v>21216</v>
      </c>
    </row>
    <row r="17" spans="1:20" x14ac:dyDescent="0.2">
      <c r="E17" s="5"/>
    </row>
    <row r="18" spans="1:20" ht="18" x14ac:dyDescent="0.25">
      <c r="B18" s="16" t="s">
        <v>48</v>
      </c>
    </row>
    <row r="19" spans="1:20" x14ac:dyDescent="0.2">
      <c r="A19" s="9" t="s">
        <v>1</v>
      </c>
      <c r="B19" s="11">
        <v>2001</v>
      </c>
      <c r="C19" s="11">
        <v>2002</v>
      </c>
      <c r="D19" s="11">
        <v>2003</v>
      </c>
      <c r="E19" s="11">
        <v>2004</v>
      </c>
      <c r="F19" s="10">
        <v>2005</v>
      </c>
      <c r="G19" s="11">
        <v>2006</v>
      </c>
      <c r="H19" s="11">
        <v>2007</v>
      </c>
      <c r="I19" s="11">
        <v>2008</v>
      </c>
      <c r="J19" s="11">
        <v>2009</v>
      </c>
      <c r="K19" s="11">
        <v>2010</v>
      </c>
      <c r="L19" s="11">
        <v>2011</v>
      </c>
      <c r="M19" s="11">
        <v>2012</v>
      </c>
      <c r="N19" s="11">
        <v>2013</v>
      </c>
      <c r="O19" s="28">
        <v>2014</v>
      </c>
      <c r="P19" s="28">
        <v>2015</v>
      </c>
      <c r="Q19" s="28">
        <v>2016</v>
      </c>
    </row>
    <row r="20" spans="1:20" x14ac:dyDescent="0.2">
      <c r="O20" s="29"/>
      <c r="P20" s="29"/>
      <c r="Q20" s="29"/>
    </row>
    <row r="21" spans="1:20" x14ac:dyDescent="0.2">
      <c r="A21" s="10" t="s">
        <v>13</v>
      </c>
      <c r="B21" s="5">
        <v>2179</v>
      </c>
      <c r="C21" s="5">
        <v>2126</v>
      </c>
      <c r="D21" s="5">
        <v>2121</v>
      </c>
      <c r="E21" s="5">
        <v>2070</v>
      </c>
      <c r="F21" s="5">
        <v>2050</v>
      </c>
      <c r="G21" s="5">
        <v>2065</v>
      </c>
      <c r="H21" s="5">
        <v>2086</v>
      </c>
      <c r="I21" s="5">
        <v>2140</v>
      </c>
      <c r="J21" s="5">
        <v>2107</v>
      </c>
      <c r="K21" s="5">
        <v>2066</v>
      </c>
      <c r="L21">
        <v>2131</v>
      </c>
      <c r="M21" s="5">
        <v>2171</v>
      </c>
      <c r="N21" s="5">
        <v>2241</v>
      </c>
      <c r="O21" s="29">
        <v>2293</v>
      </c>
      <c r="P21" s="29">
        <v>2322</v>
      </c>
      <c r="Q21" s="31">
        <f>D4</f>
        <v>2375</v>
      </c>
    </row>
    <row r="22" spans="1:20" x14ac:dyDescent="0.2">
      <c r="A22" s="10" t="s">
        <v>14</v>
      </c>
      <c r="B22" s="5">
        <v>2412</v>
      </c>
      <c r="C22" s="5">
        <v>2237</v>
      </c>
      <c r="D22" s="5">
        <v>2515</v>
      </c>
      <c r="E22" s="5">
        <v>2530</v>
      </c>
      <c r="F22" s="5">
        <v>2509</v>
      </c>
      <c r="G22" s="5">
        <v>2542</v>
      </c>
      <c r="H22" s="5">
        <v>2523</v>
      </c>
      <c r="I22" s="5">
        <v>2529</v>
      </c>
      <c r="J22" s="5">
        <v>2487</v>
      </c>
      <c r="K22" s="5">
        <v>2510</v>
      </c>
      <c r="L22">
        <v>2427</v>
      </c>
      <c r="M22" s="5">
        <v>2378</v>
      </c>
      <c r="N22" s="5">
        <v>2303</v>
      </c>
      <c r="O22" s="29">
        <v>2311</v>
      </c>
      <c r="P22" s="29">
        <v>2272</v>
      </c>
      <c r="Q22" s="31">
        <f t="shared" ref="Q22:Q31" si="1">D5</f>
        <v>2263</v>
      </c>
    </row>
    <row r="23" spans="1:20" x14ac:dyDescent="0.2">
      <c r="A23" s="10" t="s">
        <v>15</v>
      </c>
      <c r="B23" s="5">
        <v>2293</v>
      </c>
      <c r="C23" s="5">
        <v>2499</v>
      </c>
      <c r="D23" s="5">
        <v>2284</v>
      </c>
      <c r="E23" s="5">
        <v>2249</v>
      </c>
      <c r="F23" s="5">
        <v>2203</v>
      </c>
      <c r="G23" s="5">
        <v>2269</v>
      </c>
      <c r="H23" s="5">
        <v>2344</v>
      </c>
      <c r="I23" s="5">
        <v>2380</v>
      </c>
      <c r="J23" s="5">
        <v>2459</v>
      </c>
      <c r="K23" s="5">
        <v>2519</v>
      </c>
      <c r="L23">
        <v>2626</v>
      </c>
      <c r="M23" s="5">
        <v>2704</v>
      </c>
      <c r="N23" s="5">
        <v>2709</v>
      </c>
      <c r="O23" s="29">
        <v>2714</v>
      </c>
      <c r="P23" s="29">
        <v>2709</v>
      </c>
      <c r="Q23" s="31">
        <f t="shared" si="1"/>
        <v>2681</v>
      </c>
    </row>
    <row r="24" spans="1:20" x14ac:dyDescent="0.2">
      <c r="A24" s="10" t="s">
        <v>16</v>
      </c>
      <c r="B24" s="5">
        <v>2839</v>
      </c>
      <c r="C24" s="5">
        <v>2769</v>
      </c>
      <c r="D24" s="5">
        <v>2739</v>
      </c>
      <c r="E24" s="5">
        <v>2628</v>
      </c>
      <c r="F24" s="5">
        <v>2547</v>
      </c>
      <c r="G24" s="5">
        <v>2229</v>
      </c>
      <c r="H24" s="5">
        <v>2538</v>
      </c>
      <c r="I24" s="5">
        <v>2482</v>
      </c>
      <c r="J24" s="5">
        <v>2405</v>
      </c>
      <c r="K24" s="5">
        <v>2415</v>
      </c>
      <c r="L24">
        <v>2467</v>
      </c>
      <c r="M24" s="5">
        <v>2483</v>
      </c>
      <c r="N24" s="5">
        <v>2547</v>
      </c>
      <c r="O24" s="29">
        <v>2573</v>
      </c>
      <c r="P24" s="29">
        <v>2585</v>
      </c>
      <c r="Q24" s="31">
        <f t="shared" si="1"/>
        <v>2601</v>
      </c>
    </row>
    <row r="25" spans="1:20" x14ac:dyDescent="0.2">
      <c r="A25" s="10" t="s">
        <v>17</v>
      </c>
      <c r="B25" s="5">
        <v>2802</v>
      </c>
      <c r="C25" s="5">
        <v>2879</v>
      </c>
      <c r="D25" s="5">
        <v>2959</v>
      </c>
      <c r="E25" s="5">
        <v>3045</v>
      </c>
      <c r="F25" s="5">
        <v>3088</v>
      </c>
      <c r="G25" s="5">
        <v>3121</v>
      </c>
      <c r="H25" s="5">
        <v>3169</v>
      </c>
      <c r="I25" s="5">
        <v>3217</v>
      </c>
      <c r="J25" s="5">
        <v>3251</v>
      </c>
      <c r="K25" s="5">
        <v>3260</v>
      </c>
      <c r="L25">
        <v>3241</v>
      </c>
      <c r="M25" s="5">
        <v>3176</v>
      </c>
      <c r="N25" s="5">
        <v>3085</v>
      </c>
      <c r="O25" s="29">
        <v>3005</v>
      </c>
      <c r="P25" s="29">
        <v>2943</v>
      </c>
      <c r="Q25" s="31">
        <f t="shared" si="1"/>
        <v>2841</v>
      </c>
    </row>
    <row r="26" spans="1:20" x14ac:dyDescent="0.2">
      <c r="A26" s="10" t="s">
        <v>18</v>
      </c>
      <c r="B26" s="5">
        <v>2228</v>
      </c>
      <c r="C26" s="5">
        <v>2339</v>
      </c>
      <c r="D26" s="5">
        <v>2381</v>
      </c>
      <c r="E26" s="5">
        <v>2461</v>
      </c>
      <c r="F26" s="5">
        <v>2558</v>
      </c>
      <c r="G26" s="5">
        <v>2652</v>
      </c>
      <c r="H26" s="5">
        <v>2660</v>
      </c>
      <c r="I26" s="5">
        <v>2719</v>
      </c>
      <c r="J26" s="5">
        <v>2682</v>
      </c>
      <c r="K26" s="5">
        <v>2862</v>
      </c>
      <c r="L26">
        <v>2968</v>
      </c>
      <c r="M26" s="5">
        <v>3060</v>
      </c>
      <c r="N26" s="5">
        <v>3135</v>
      </c>
      <c r="O26" s="29">
        <v>3177</v>
      </c>
      <c r="P26" s="29">
        <v>3176</v>
      </c>
      <c r="Q26" s="31">
        <f t="shared" si="1"/>
        <v>3246</v>
      </c>
    </row>
    <row r="27" spans="1:20" x14ac:dyDescent="0.2">
      <c r="A27" s="10" t="s">
        <v>19</v>
      </c>
      <c r="B27" s="5">
        <v>1725</v>
      </c>
      <c r="C27" s="5">
        <v>1743</v>
      </c>
      <c r="D27" s="5">
        <v>1806</v>
      </c>
      <c r="E27" s="5">
        <v>1821</v>
      </c>
      <c r="F27" s="5">
        <v>1867</v>
      </c>
      <c r="G27" s="5">
        <v>2001</v>
      </c>
      <c r="H27" s="5">
        <v>1983</v>
      </c>
      <c r="I27" s="5">
        <v>2080</v>
      </c>
      <c r="J27" s="5">
        <v>2238</v>
      </c>
      <c r="K27" s="5">
        <v>2204</v>
      </c>
      <c r="L27">
        <v>2249</v>
      </c>
      <c r="M27" s="5">
        <v>2300</v>
      </c>
      <c r="N27" s="5">
        <v>2361</v>
      </c>
      <c r="O27" s="29">
        <v>2439</v>
      </c>
      <c r="P27" s="29">
        <v>2505</v>
      </c>
      <c r="Q27" s="31">
        <f t="shared" si="1"/>
        <v>2516</v>
      </c>
    </row>
    <row r="28" spans="1:20" x14ac:dyDescent="0.2">
      <c r="A28" s="10" t="s">
        <v>20</v>
      </c>
      <c r="B28" s="5">
        <v>1134</v>
      </c>
      <c r="C28" s="5">
        <v>1145</v>
      </c>
      <c r="D28" s="5">
        <v>1174</v>
      </c>
      <c r="E28" s="5">
        <v>1194</v>
      </c>
      <c r="F28" s="5">
        <v>1238</v>
      </c>
      <c r="G28" s="5">
        <v>1379</v>
      </c>
      <c r="H28" s="5">
        <v>1341</v>
      </c>
      <c r="I28" s="5">
        <v>1397</v>
      </c>
      <c r="J28" s="5">
        <v>1451</v>
      </c>
      <c r="K28" s="5">
        <v>1434</v>
      </c>
      <c r="L28">
        <v>1496</v>
      </c>
      <c r="M28" s="5">
        <v>1518</v>
      </c>
      <c r="N28" s="5">
        <v>1618</v>
      </c>
      <c r="O28" s="29">
        <v>1661</v>
      </c>
      <c r="P28" s="29">
        <v>1704</v>
      </c>
      <c r="Q28" s="31">
        <f t="shared" si="1"/>
        <v>1769</v>
      </c>
    </row>
    <row r="29" spans="1:20" x14ac:dyDescent="0.2">
      <c r="A29" s="10" t="s">
        <v>21</v>
      </c>
      <c r="B29" s="5">
        <v>372</v>
      </c>
      <c r="C29" s="5">
        <v>411</v>
      </c>
      <c r="D29" s="5">
        <v>418</v>
      </c>
      <c r="E29">
        <v>457</v>
      </c>
      <c r="F29" s="5">
        <v>464</v>
      </c>
      <c r="G29" s="5">
        <v>571</v>
      </c>
      <c r="H29" s="5">
        <v>512</v>
      </c>
      <c r="I29" s="5">
        <v>530</v>
      </c>
      <c r="J29" s="5">
        <v>572</v>
      </c>
      <c r="K29" s="5">
        <v>617</v>
      </c>
      <c r="L29">
        <v>646</v>
      </c>
      <c r="M29" s="5">
        <v>649</v>
      </c>
      <c r="N29" s="5">
        <v>705</v>
      </c>
      <c r="O29" s="29">
        <v>738</v>
      </c>
      <c r="P29" s="29">
        <v>786</v>
      </c>
      <c r="Q29" s="31">
        <f t="shared" si="1"/>
        <v>821</v>
      </c>
    </row>
    <row r="30" spans="1:20" x14ac:dyDescent="0.2">
      <c r="A30" s="10" t="s">
        <v>22</v>
      </c>
      <c r="B30" s="5">
        <v>52</v>
      </c>
      <c r="C30" s="5">
        <v>53</v>
      </c>
      <c r="D30" s="5">
        <v>52</v>
      </c>
      <c r="E30">
        <v>56</v>
      </c>
      <c r="F30" s="5">
        <v>57</v>
      </c>
      <c r="G30" s="5">
        <v>73</v>
      </c>
      <c r="H30" s="5">
        <v>53</v>
      </c>
      <c r="I30" s="5">
        <v>42</v>
      </c>
      <c r="J30" s="5">
        <v>50</v>
      </c>
      <c r="K30" s="5">
        <v>70</v>
      </c>
      <c r="L30">
        <v>77</v>
      </c>
      <c r="M30" s="5">
        <v>81</v>
      </c>
      <c r="N30" s="5">
        <v>87</v>
      </c>
      <c r="O30" s="29">
        <v>102</v>
      </c>
      <c r="P30" s="29">
        <v>99</v>
      </c>
      <c r="Q30" s="31">
        <f t="shared" si="1"/>
        <v>102</v>
      </c>
      <c r="T30" s="24"/>
    </row>
    <row r="31" spans="1:20" x14ac:dyDescent="0.2">
      <c r="A31" s="10" t="s">
        <v>23</v>
      </c>
      <c r="B31" s="5">
        <v>1</v>
      </c>
      <c r="C31" s="5">
        <v>0</v>
      </c>
      <c r="D31" s="5">
        <v>3</v>
      </c>
      <c r="E31">
        <v>1</v>
      </c>
      <c r="F31" s="5">
        <v>1</v>
      </c>
      <c r="G31" s="5">
        <v>2</v>
      </c>
      <c r="H31" s="5">
        <v>1</v>
      </c>
      <c r="I31" s="5">
        <v>1</v>
      </c>
      <c r="J31" s="5">
        <v>1</v>
      </c>
      <c r="K31" s="5">
        <v>2</v>
      </c>
      <c r="L31">
        <v>3</v>
      </c>
      <c r="M31" s="5">
        <v>2</v>
      </c>
      <c r="N31" s="5">
        <v>2</v>
      </c>
      <c r="O31" s="29">
        <v>3</v>
      </c>
      <c r="P31" s="29">
        <v>2</v>
      </c>
      <c r="Q31" s="31">
        <f t="shared" si="1"/>
        <v>1</v>
      </c>
      <c r="T31" s="24"/>
    </row>
    <row r="32" spans="1:20" x14ac:dyDescent="0.2">
      <c r="A32" s="10"/>
      <c r="F32" s="5"/>
      <c r="G32" s="5"/>
      <c r="H32" s="5"/>
      <c r="I32" s="5"/>
      <c r="J32" s="5"/>
      <c r="K32" s="5"/>
      <c r="N32" s="5"/>
      <c r="O32" s="29"/>
      <c r="P32" s="29"/>
      <c r="Q32" s="29"/>
      <c r="T32" s="24"/>
    </row>
    <row r="33" spans="1:20" x14ac:dyDescent="0.2">
      <c r="A33" s="10" t="s">
        <v>24</v>
      </c>
      <c r="B33" s="5">
        <v>18037</v>
      </c>
      <c r="C33" s="5">
        <v>18201</v>
      </c>
      <c r="D33" s="5">
        <v>18452</v>
      </c>
      <c r="E33" s="5">
        <v>18512</v>
      </c>
      <c r="F33" s="5">
        <v>18582</v>
      </c>
      <c r="G33" s="5">
        <v>18904</v>
      </c>
      <c r="H33" s="5">
        <v>19210</v>
      </c>
      <c r="I33" s="5">
        <v>19517</v>
      </c>
      <c r="J33" s="5">
        <v>19703</v>
      </c>
      <c r="K33" s="5">
        <v>19959</v>
      </c>
      <c r="L33" s="5">
        <v>20331</v>
      </c>
      <c r="M33" s="5">
        <v>20521</v>
      </c>
      <c r="N33" s="5">
        <v>20793</v>
      </c>
      <c r="O33" s="29">
        <f>SUM(O21:O32)</f>
        <v>21016</v>
      </c>
      <c r="P33" s="29">
        <f>SUM(P21:P32)</f>
        <v>21103</v>
      </c>
      <c r="Q33" s="31">
        <f>SUM(Q21:Q31)</f>
        <v>21216</v>
      </c>
      <c r="T33" s="24"/>
    </row>
    <row r="34" spans="1:20" x14ac:dyDescent="0.2">
      <c r="T34" s="24"/>
    </row>
    <row r="35" spans="1:20" x14ac:dyDescent="0.2">
      <c r="T35" s="24"/>
    </row>
    <row r="36" spans="1:20" x14ac:dyDescent="0.2">
      <c r="T36" s="24"/>
    </row>
    <row r="37" spans="1:20" x14ac:dyDescent="0.2">
      <c r="T37" s="24"/>
    </row>
    <row r="38" spans="1:20" x14ac:dyDescent="0.2">
      <c r="T38" s="24"/>
    </row>
    <row r="39" spans="1:20" x14ac:dyDescent="0.2">
      <c r="T39" s="24"/>
    </row>
    <row r="40" spans="1:20" x14ac:dyDescent="0.2">
      <c r="T40" s="24"/>
    </row>
    <row r="41" spans="1:20" x14ac:dyDescent="0.2">
      <c r="T41" s="24"/>
    </row>
    <row r="53" spans="18:18" x14ac:dyDescent="0.2">
      <c r="R53" s="24"/>
    </row>
    <row r="54" spans="18:18" x14ac:dyDescent="0.2">
      <c r="R54" s="24"/>
    </row>
    <row r="55" spans="18:18" x14ac:dyDescent="0.2">
      <c r="R55" s="24"/>
    </row>
    <row r="56" spans="18:18" x14ac:dyDescent="0.2">
      <c r="R56" s="24"/>
    </row>
    <row r="57" spans="18:18" x14ac:dyDescent="0.2">
      <c r="R57" s="24"/>
    </row>
    <row r="58" spans="18:18" x14ac:dyDescent="0.2">
      <c r="R58" s="24"/>
    </row>
    <row r="59" spans="18:18" x14ac:dyDescent="0.2">
      <c r="R59" s="24"/>
    </row>
    <row r="60" spans="18:18" x14ac:dyDescent="0.2">
      <c r="R60" s="24"/>
    </row>
    <row r="61" spans="18:18" x14ac:dyDescent="0.2">
      <c r="R61" s="24"/>
    </row>
    <row r="62" spans="18:18" x14ac:dyDescent="0.2">
      <c r="R62" s="24"/>
    </row>
    <row r="63" spans="18:18" x14ac:dyDescent="0.2">
      <c r="R63" s="24"/>
    </row>
    <row r="64" spans="18:18" x14ac:dyDescent="0.2">
      <c r="R64" s="24"/>
    </row>
    <row r="65" spans="18:18" x14ac:dyDescent="0.2">
      <c r="R65" s="25"/>
    </row>
    <row r="66" spans="18:18" x14ac:dyDescent="0.2">
      <c r="R66" s="25"/>
    </row>
    <row r="67" spans="18:18" x14ac:dyDescent="0.2">
      <c r="R67" s="25"/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defaultRowHeight="12.75" x14ac:dyDescent="0.2"/>
  <cols>
    <col min="1" max="1" width="5" bestFit="1" customWidth="1"/>
    <col min="2" max="2" width="10.28515625" customWidth="1"/>
    <col min="3" max="3" width="11.42578125" customWidth="1"/>
    <col min="4" max="4" width="9.5703125" customWidth="1"/>
    <col min="5" max="5" width="10.140625" customWidth="1"/>
    <col min="6" max="6" width="11.140625" customWidth="1"/>
    <col min="7" max="8" width="8.5703125" bestFit="1" customWidth="1"/>
  </cols>
  <sheetData>
    <row r="1" spans="1:7" ht="18" x14ac:dyDescent="0.25">
      <c r="B1" s="16" t="s">
        <v>39</v>
      </c>
    </row>
    <row r="2" spans="1:7" ht="25.5" x14ac:dyDescent="0.2">
      <c r="A2" s="13" t="s">
        <v>27</v>
      </c>
      <c r="B2" s="14" t="s">
        <v>0</v>
      </c>
      <c r="C2" s="14" t="s">
        <v>2</v>
      </c>
      <c r="D2" s="14" t="s">
        <v>35</v>
      </c>
      <c r="E2" s="14" t="s">
        <v>36</v>
      </c>
      <c r="F2" s="14" t="s">
        <v>38</v>
      </c>
      <c r="G2" s="14" t="s">
        <v>37</v>
      </c>
    </row>
    <row r="3" spans="1:7" x14ac:dyDescent="0.2">
      <c r="A3" s="10">
        <v>1988</v>
      </c>
      <c r="B3" s="5">
        <v>13836</v>
      </c>
      <c r="C3" s="5">
        <v>1541</v>
      </c>
      <c r="D3" s="5"/>
      <c r="E3" s="5"/>
      <c r="F3" s="5">
        <v>15377</v>
      </c>
      <c r="G3" s="1">
        <f>+(C3/F3)*100</f>
        <v>10.021460623008389</v>
      </c>
    </row>
    <row r="4" spans="1:7" x14ac:dyDescent="0.2">
      <c r="A4" s="10">
        <v>1989</v>
      </c>
      <c r="B4" s="5">
        <v>13943</v>
      </c>
      <c r="C4" s="5">
        <v>1543</v>
      </c>
      <c r="D4" s="5">
        <f t="shared" ref="D4:D16" si="0">+B4-B3</f>
        <v>107</v>
      </c>
      <c r="E4" s="5">
        <f t="shared" ref="E4:E16" si="1">+C4-C3</f>
        <v>2</v>
      </c>
      <c r="F4" s="5">
        <v>15486</v>
      </c>
      <c r="G4" s="1">
        <f t="shared" ref="G4:G16" si="2">+(C4/F4)*100</f>
        <v>9.963838305566318</v>
      </c>
    </row>
    <row r="5" spans="1:7" x14ac:dyDescent="0.2">
      <c r="A5" s="10">
        <v>1990</v>
      </c>
      <c r="B5" s="5">
        <v>13887</v>
      </c>
      <c r="C5" s="5">
        <v>1713</v>
      </c>
      <c r="D5" s="5">
        <f t="shared" si="0"/>
        <v>-56</v>
      </c>
      <c r="E5" s="5">
        <f t="shared" si="1"/>
        <v>170</v>
      </c>
      <c r="F5" s="5">
        <v>15600</v>
      </c>
      <c r="G5" s="1">
        <f t="shared" si="2"/>
        <v>10.980769230769232</v>
      </c>
    </row>
    <row r="6" spans="1:7" x14ac:dyDescent="0.2">
      <c r="A6" s="10">
        <v>1991</v>
      </c>
      <c r="B6" s="5">
        <v>14074</v>
      </c>
      <c r="C6" s="5">
        <v>1826</v>
      </c>
      <c r="D6" s="5">
        <f t="shared" si="0"/>
        <v>187</v>
      </c>
      <c r="E6" s="5">
        <f t="shared" si="1"/>
        <v>113</v>
      </c>
      <c r="F6" s="5">
        <v>15900</v>
      </c>
      <c r="G6" s="1">
        <f t="shared" si="2"/>
        <v>11.484276729559749</v>
      </c>
    </row>
    <row r="7" spans="1:7" x14ac:dyDescent="0.2">
      <c r="A7" s="10">
        <v>1992</v>
      </c>
      <c r="B7" s="5">
        <v>14222</v>
      </c>
      <c r="C7" s="5">
        <v>1865</v>
      </c>
      <c r="D7" s="5">
        <f t="shared" si="0"/>
        <v>148</v>
      </c>
      <c r="E7" s="5">
        <f t="shared" si="1"/>
        <v>39</v>
      </c>
      <c r="F7" s="5">
        <v>16087</v>
      </c>
      <c r="G7" s="1">
        <f t="shared" si="2"/>
        <v>11.593211910238081</v>
      </c>
    </row>
    <row r="8" spans="1:7" x14ac:dyDescent="0.2">
      <c r="A8" s="10">
        <v>1993</v>
      </c>
      <c r="B8" s="5">
        <v>14286</v>
      </c>
      <c r="C8" s="5">
        <v>2004</v>
      </c>
      <c r="D8" s="5">
        <f t="shared" si="0"/>
        <v>64</v>
      </c>
      <c r="E8" s="5">
        <f t="shared" si="1"/>
        <v>139</v>
      </c>
      <c r="F8" s="5">
        <v>16290</v>
      </c>
      <c r="G8" s="1">
        <f t="shared" si="2"/>
        <v>12.302025782688766</v>
      </c>
    </row>
    <row r="9" spans="1:7" x14ac:dyDescent="0.2">
      <c r="A9" s="10">
        <v>1994</v>
      </c>
      <c r="B9" s="5">
        <v>14422</v>
      </c>
      <c r="C9" s="5">
        <v>2076</v>
      </c>
      <c r="D9" s="5">
        <f t="shared" si="0"/>
        <v>136</v>
      </c>
      <c r="E9" s="5">
        <f t="shared" si="1"/>
        <v>72</v>
      </c>
      <c r="F9" s="5">
        <v>16498</v>
      </c>
      <c r="G9" s="1">
        <f t="shared" si="2"/>
        <v>12.583343435567947</v>
      </c>
    </row>
    <row r="10" spans="1:7" x14ac:dyDescent="0.2">
      <c r="A10" s="10">
        <v>1995</v>
      </c>
      <c r="B10" s="5">
        <v>14563</v>
      </c>
      <c r="C10" s="5">
        <v>2229</v>
      </c>
      <c r="D10" s="5">
        <f t="shared" si="0"/>
        <v>141</v>
      </c>
      <c r="E10" s="5">
        <f t="shared" si="1"/>
        <v>153</v>
      </c>
      <c r="F10" s="5">
        <v>16792</v>
      </c>
      <c r="G10" s="1">
        <f t="shared" si="2"/>
        <v>13.274178180085755</v>
      </c>
    </row>
    <row r="11" spans="1:7" x14ac:dyDescent="0.2">
      <c r="A11" s="10">
        <v>1996</v>
      </c>
      <c r="B11" s="5">
        <v>14728</v>
      </c>
      <c r="C11" s="5">
        <v>2465</v>
      </c>
      <c r="D11" s="5">
        <f t="shared" si="0"/>
        <v>165</v>
      </c>
      <c r="E11" s="5">
        <f t="shared" si="1"/>
        <v>236</v>
      </c>
      <c r="F11" s="5">
        <v>17193</v>
      </c>
      <c r="G11" s="1">
        <f t="shared" si="2"/>
        <v>14.337230268132378</v>
      </c>
    </row>
    <row r="12" spans="1:7" x14ac:dyDescent="0.2">
      <c r="A12" s="10">
        <v>1997</v>
      </c>
      <c r="B12" s="5">
        <v>14839</v>
      </c>
      <c r="C12" s="5">
        <v>2551</v>
      </c>
      <c r="D12" s="5">
        <f t="shared" si="0"/>
        <v>111</v>
      </c>
      <c r="E12" s="5">
        <f t="shared" si="1"/>
        <v>86</v>
      </c>
      <c r="F12" s="5">
        <v>17390</v>
      </c>
      <c r="G12" s="1">
        <f t="shared" si="2"/>
        <v>14.669350201265093</v>
      </c>
    </row>
    <row r="13" spans="1:7" x14ac:dyDescent="0.2">
      <c r="A13" s="10">
        <v>1998</v>
      </c>
      <c r="B13" s="5">
        <v>14933</v>
      </c>
      <c r="C13" s="5">
        <v>2655</v>
      </c>
      <c r="D13" s="5">
        <f t="shared" si="0"/>
        <v>94</v>
      </c>
      <c r="E13" s="5">
        <f t="shared" si="1"/>
        <v>104</v>
      </c>
      <c r="F13" s="5">
        <v>17588</v>
      </c>
      <c r="G13" s="1">
        <f t="shared" si="2"/>
        <v>15.095519672503979</v>
      </c>
    </row>
    <row r="14" spans="1:7" x14ac:dyDescent="0.2">
      <c r="A14" s="10">
        <v>1999</v>
      </c>
      <c r="B14" s="5">
        <v>14991</v>
      </c>
      <c r="C14" s="5">
        <v>2760</v>
      </c>
      <c r="D14" s="5">
        <f t="shared" si="0"/>
        <v>58</v>
      </c>
      <c r="E14" s="5">
        <f t="shared" si="1"/>
        <v>105</v>
      </c>
      <c r="F14" s="5">
        <v>17751</v>
      </c>
      <c r="G14" s="1">
        <f t="shared" si="2"/>
        <v>15.548419807334799</v>
      </c>
    </row>
    <row r="15" spans="1:7" x14ac:dyDescent="0.2">
      <c r="A15" s="10">
        <v>2000</v>
      </c>
      <c r="B15" s="5">
        <v>14981</v>
      </c>
      <c r="C15" s="5">
        <v>2891</v>
      </c>
      <c r="D15" s="5">
        <f t="shared" si="0"/>
        <v>-10</v>
      </c>
      <c r="E15" s="5">
        <f t="shared" si="1"/>
        <v>131</v>
      </c>
      <c r="F15" s="5">
        <v>17872</v>
      </c>
      <c r="G15" s="1">
        <f t="shared" si="2"/>
        <v>16.176141450313338</v>
      </c>
    </row>
    <row r="16" spans="1:7" x14ac:dyDescent="0.2">
      <c r="A16" s="10">
        <v>2001</v>
      </c>
      <c r="B16" s="5">
        <v>14997</v>
      </c>
      <c r="C16" s="5">
        <v>3040</v>
      </c>
      <c r="D16" s="5">
        <f t="shared" si="0"/>
        <v>16</v>
      </c>
      <c r="E16" s="5">
        <f t="shared" si="1"/>
        <v>149</v>
      </c>
      <c r="F16" s="5">
        <v>18037</v>
      </c>
      <c r="G16" s="1">
        <f t="shared" si="2"/>
        <v>16.854244053889229</v>
      </c>
    </row>
    <row r="17" spans="1:7" x14ac:dyDescent="0.2">
      <c r="A17" s="10">
        <v>2002</v>
      </c>
      <c r="B17" s="5">
        <v>14973</v>
      </c>
      <c r="C17" s="5">
        <v>3224</v>
      </c>
      <c r="D17" s="5">
        <f t="shared" ref="D17:E19" si="3">+B17-B16</f>
        <v>-24</v>
      </c>
      <c r="E17" s="5">
        <f t="shared" si="3"/>
        <v>184</v>
      </c>
      <c r="F17" s="5">
        <v>18197</v>
      </c>
      <c r="G17" s="1">
        <f t="shared" ref="G17:G22" si="4">+(C17/F17)*100</f>
        <v>17.717206132879046</v>
      </c>
    </row>
    <row r="18" spans="1:7" s="15" customFormat="1" x14ac:dyDescent="0.2">
      <c r="A18" s="10">
        <v>2003</v>
      </c>
      <c r="B18" s="5">
        <v>14980</v>
      </c>
      <c r="C18" s="5">
        <v>3472</v>
      </c>
      <c r="D18" s="5">
        <f t="shared" si="3"/>
        <v>7</v>
      </c>
      <c r="E18" s="5">
        <f t="shared" si="3"/>
        <v>248</v>
      </c>
      <c r="F18" s="5">
        <v>18452</v>
      </c>
      <c r="G18" s="1">
        <f t="shared" si="4"/>
        <v>18.816388467374811</v>
      </c>
    </row>
    <row r="19" spans="1:7" x14ac:dyDescent="0.2">
      <c r="A19" s="10">
        <v>2004</v>
      </c>
      <c r="B19" s="5">
        <v>14938</v>
      </c>
      <c r="C19" s="5">
        <v>3574</v>
      </c>
      <c r="D19" s="5">
        <f t="shared" si="3"/>
        <v>-42</v>
      </c>
      <c r="E19" s="5">
        <f t="shared" si="3"/>
        <v>102</v>
      </c>
      <c r="F19" s="5">
        <v>18512</v>
      </c>
      <c r="G19" s="1">
        <f t="shared" si="4"/>
        <v>19.306395851339673</v>
      </c>
    </row>
    <row r="20" spans="1:7" x14ac:dyDescent="0.2">
      <c r="A20" s="10">
        <v>2005</v>
      </c>
      <c r="B20" s="5">
        <v>14885</v>
      </c>
      <c r="C20" s="5">
        <v>3697</v>
      </c>
      <c r="D20" s="5">
        <f t="shared" ref="D20:E22" si="5">+B20-B19</f>
        <v>-53</v>
      </c>
      <c r="E20" s="5">
        <f t="shared" si="5"/>
        <v>123</v>
      </c>
      <c r="F20" s="5">
        <v>18582</v>
      </c>
      <c r="G20" s="1">
        <f t="shared" si="4"/>
        <v>19.895597890431603</v>
      </c>
    </row>
    <row r="21" spans="1:7" x14ac:dyDescent="0.2">
      <c r="A21" s="10">
        <v>2006</v>
      </c>
      <c r="B21" s="5">
        <v>14909</v>
      </c>
      <c r="C21" s="5">
        <v>3995</v>
      </c>
      <c r="D21" s="5">
        <f t="shared" si="5"/>
        <v>24</v>
      </c>
      <c r="E21" s="5">
        <f t="shared" si="5"/>
        <v>298</v>
      </c>
      <c r="F21" s="5">
        <v>18904</v>
      </c>
      <c r="G21" s="1">
        <f t="shared" si="4"/>
        <v>21.133093525179856</v>
      </c>
    </row>
    <row r="22" spans="1:7" x14ac:dyDescent="0.2">
      <c r="A22" s="10">
        <v>2007</v>
      </c>
      <c r="B22" s="5">
        <v>14994</v>
      </c>
      <c r="C22" s="5">
        <v>4216</v>
      </c>
      <c r="D22" s="5">
        <f t="shared" si="5"/>
        <v>85</v>
      </c>
      <c r="E22" s="5">
        <f t="shared" si="5"/>
        <v>221</v>
      </c>
      <c r="F22" s="5">
        <v>19210</v>
      </c>
      <c r="G22" s="1">
        <f t="shared" si="4"/>
        <v>21.946902654867255</v>
      </c>
    </row>
    <row r="23" spans="1:7" x14ac:dyDescent="0.2">
      <c r="A23" s="10">
        <v>2008</v>
      </c>
      <c r="B23" s="5">
        <v>15089</v>
      </c>
      <c r="C23" s="5">
        <v>4428</v>
      </c>
      <c r="D23" s="5">
        <f t="shared" ref="D23:E31" si="6">+B23-B22</f>
        <v>95</v>
      </c>
      <c r="E23" s="5">
        <f t="shared" si="6"/>
        <v>212</v>
      </c>
      <c r="F23" s="5">
        <v>19517</v>
      </c>
      <c r="G23" s="1">
        <f t="shared" ref="G23:G31" si="7">+(C23/F23)*100</f>
        <v>22.687913101398781</v>
      </c>
    </row>
    <row r="24" spans="1:7" x14ac:dyDescent="0.2">
      <c r="A24" s="10">
        <v>2009</v>
      </c>
      <c r="B24" s="5">
        <v>15125</v>
      </c>
      <c r="C24" s="5">
        <v>4578</v>
      </c>
      <c r="D24" s="5">
        <f>+B24-B23</f>
        <v>36</v>
      </c>
      <c r="E24" s="5">
        <f t="shared" si="6"/>
        <v>150</v>
      </c>
      <c r="F24" s="5">
        <v>19703</v>
      </c>
      <c r="G24" s="1">
        <f t="shared" si="7"/>
        <v>23.235040349185404</v>
      </c>
    </row>
    <row r="25" spans="1:7" x14ac:dyDescent="0.2">
      <c r="A25" s="10">
        <v>2010</v>
      </c>
      <c r="B25" s="5">
        <v>15157</v>
      </c>
      <c r="C25" s="5">
        <v>4802</v>
      </c>
      <c r="D25" s="5">
        <f t="shared" ref="D25:D31" si="8">+B25-B24</f>
        <v>32</v>
      </c>
      <c r="E25" s="5">
        <f t="shared" si="6"/>
        <v>224</v>
      </c>
      <c r="F25" s="5">
        <v>19959</v>
      </c>
      <c r="G25" s="1">
        <f t="shared" si="7"/>
        <v>24.059321609299065</v>
      </c>
    </row>
    <row r="26" spans="1:7" x14ac:dyDescent="0.2">
      <c r="A26" s="10">
        <v>2011</v>
      </c>
      <c r="B26" s="5">
        <v>15317</v>
      </c>
      <c r="C26" s="5">
        <v>5014</v>
      </c>
      <c r="D26" s="5">
        <f t="shared" si="8"/>
        <v>160</v>
      </c>
      <c r="E26" s="5">
        <f t="shared" si="6"/>
        <v>212</v>
      </c>
      <c r="F26" s="5">
        <v>20330</v>
      </c>
      <c r="G26" s="1">
        <f t="shared" si="7"/>
        <v>24.663059517953766</v>
      </c>
    </row>
    <row r="27" spans="1:7" x14ac:dyDescent="0.2">
      <c r="A27" s="10">
        <v>2012</v>
      </c>
      <c r="B27" s="5">
        <v>15318</v>
      </c>
      <c r="C27" s="5">
        <v>5185</v>
      </c>
      <c r="D27" s="5">
        <f t="shared" si="8"/>
        <v>1</v>
      </c>
      <c r="E27" s="5">
        <f t="shared" si="6"/>
        <v>171</v>
      </c>
      <c r="F27" s="5">
        <v>20521</v>
      </c>
      <c r="G27" s="1">
        <f t="shared" si="7"/>
        <v>25.266799863554407</v>
      </c>
    </row>
    <row r="28" spans="1:7" x14ac:dyDescent="0.2">
      <c r="A28" s="10">
        <v>2013</v>
      </c>
      <c r="B28" s="5">
        <v>15460</v>
      </c>
      <c r="C28" s="5">
        <v>5333</v>
      </c>
      <c r="D28" s="5">
        <f t="shared" si="8"/>
        <v>142</v>
      </c>
      <c r="E28" s="5">
        <f t="shared" si="6"/>
        <v>148</v>
      </c>
      <c r="F28" s="5">
        <v>20793</v>
      </c>
      <c r="G28" s="1">
        <f t="shared" si="7"/>
        <v>25.648054633770979</v>
      </c>
    </row>
    <row r="29" spans="1:7" x14ac:dyDescent="0.2">
      <c r="A29" s="30">
        <v>2014</v>
      </c>
      <c r="B29" s="31">
        <f>F29-C29</f>
        <v>15476</v>
      </c>
      <c r="C29" s="31">
        <v>5540</v>
      </c>
      <c r="D29" s="5">
        <f t="shared" si="8"/>
        <v>16</v>
      </c>
      <c r="E29" s="5">
        <f t="shared" si="6"/>
        <v>207</v>
      </c>
      <c r="F29" s="31">
        <v>21016</v>
      </c>
      <c r="G29" s="32">
        <f t="shared" si="7"/>
        <v>26.360867910163684</v>
      </c>
    </row>
    <row r="30" spans="1:7" x14ac:dyDescent="0.2">
      <c r="A30" s="30">
        <v>2015</v>
      </c>
      <c r="B30" s="31">
        <f>F30-C30</f>
        <v>15438</v>
      </c>
      <c r="C30" s="31">
        <v>5665</v>
      </c>
      <c r="D30" s="5">
        <f t="shared" si="8"/>
        <v>-38</v>
      </c>
      <c r="E30" s="5">
        <f t="shared" si="6"/>
        <v>125</v>
      </c>
      <c r="F30" s="31">
        <v>21103</v>
      </c>
      <c r="G30" s="32">
        <f t="shared" si="7"/>
        <v>26.844524475193097</v>
      </c>
    </row>
    <row r="31" spans="1:7" x14ac:dyDescent="0.2">
      <c r="A31" s="30">
        <v>2016</v>
      </c>
      <c r="B31" s="31">
        <f>21234-C31</f>
        <v>15413</v>
      </c>
      <c r="C31" s="31">
        <v>5821</v>
      </c>
      <c r="D31" s="5">
        <f t="shared" si="8"/>
        <v>-25</v>
      </c>
      <c r="E31" s="5">
        <f t="shared" si="6"/>
        <v>156</v>
      </c>
      <c r="F31" s="31">
        <v>21234</v>
      </c>
      <c r="G31" s="32">
        <f t="shared" si="7"/>
        <v>27.413581991146273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3"/>
  <sheetViews>
    <sheetView topLeftCell="A13" workbookViewId="0">
      <selection activeCell="I35" sqref="I35"/>
    </sheetView>
  </sheetViews>
  <sheetFormatPr defaultRowHeight="12.75" x14ac:dyDescent="0.2"/>
  <cols>
    <col min="1" max="1" width="5" bestFit="1" customWidth="1"/>
    <col min="2" max="2" width="8.7109375" customWidth="1"/>
    <col min="3" max="3" width="8.140625" customWidth="1"/>
    <col min="4" max="4" width="8.28515625" bestFit="1" customWidth="1"/>
    <col min="5" max="6" width="7.42578125" customWidth="1"/>
  </cols>
  <sheetData>
    <row r="1" spans="1:7" ht="18" x14ac:dyDescent="0.25">
      <c r="B1" s="16" t="s">
        <v>42</v>
      </c>
    </row>
    <row r="3" spans="1:7" ht="25.5" x14ac:dyDescent="0.2">
      <c r="A3" s="13" t="s">
        <v>4</v>
      </c>
      <c r="B3" s="19" t="s">
        <v>49</v>
      </c>
      <c r="C3" s="19" t="s">
        <v>50</v>
      </c>
      <c r="D3" s="19" t="s">
        <v>38</v>
      </c>
      <c r="E3" s="22" t="s">
        <v>40</v>
      </c>
      <c r="F3" s="19" t="s">
        <v>41</v>
      </c>
    </row>
    <row r="4" spans="1:7" x14ac:dyDescent="0.2">
      <c r="A4" s="10">
        <v>1971</v>
      </c>
      <c r="B4" s="5">
        <v>6939</v>
      </c>
      <c r="C4" s="5">
        <v>6602</v>
      </c>
      <c r="D4" s="5">
        <v>13541</v>
      </c>
      <c r="E4" s="5">
        <f>B4-C4</f>
        <v>337</v>
      </c>
      <c r="F4" s="2">
        <f>+(B4/C4)*100-100</f>
        <v>5.1045137837019183</v>
      </c>
    </row>
    <row r="5" spans="1:7" x14ac:dyDescent="0.2">
      <c r="A5" s="10">
        <v>1972</v>
      </c>
      <c r="B5" s="5">
        <v>6974</v>
      </c>
      <c r="C5" s="5">
        <v>6631</v>
      </c>
      <c r="D5" s="5">
        <v>13605</v>
      </c>
      <c r="E5" s="5">
        <f t="shared" ref="E5:E33" si="0">B5-C5</f>
        <v>343</v>
      </c>
      <c r="F5" s="2">
        <f t="shared" ref="F5:F34" si="1">+(B5/C5)*100-100</f>
        <v>5.1726738048559753</v>
      </c>
    </row>
    <row r="6" spans="1:7" x14ac:dyDescent="0.2">
      <c r="A6" s="10">
        <v>1973</v>
      </c>
      <c r="B6" s="5">
        <v>7031</v>
      </c>
      <c r="C6" s="5">
        <v>6691</v>
      </c>
      <c r="D6" s="5">
        <v>13722</v>
      </c>
      <c r="E6" s="5">
        <f t="shared" si="0"/>
        <v>340</v>
      </c>
      <c r="F6" s="2">
        <f t="shared" si="1"/>
        <v>5.0814526976535603</v>
      </c>
    </row>
    <row r="7" spans="1:7" s="15" customFormat="1" x14ac:dyDescent="0.2">
      <c r="A7" s="10">
        <v>1974</v>
      </c>
      <c r="B7" s="5">
        <v>7094</v>
      </c>
      <c r="C7" s="5">
        <v>6746</v>
      </c>
      <c r="D7" s="5">
        <v>13840</v>
      </c>
      <c r="E7" s="5">
        <f t="shared" si="0"/>
        <v>348</v>
      </c>
      <c r="F7" s="2">
        <f t="shared" si="1"/>
        <v>5.1586125111176955</v>
      </c>
    </row>
    <row r="8" spans="1:7" x14ac:dyDescent="0.2">
      <c r="A8" s="10">
        <v>1975</v>
      </c>
      <c r="B8" s="5">
        <v>7110</v>
      </c>
      <c r="C8" s="5">
        <v>6754</v>
      </c>
      <c r="D8" s="5">
        <v>13864</v>
      </c>
      <c r="E8" s="5">
        <f t="shared" si="0"/>
        <v>356</v>
      </c>
      <c r="F8" s="2">
        <f t="shared" si="1"/>
        <v>5.2709505478235172</v>
      </c>
    </row>
    <row r="9" spans="1:7" x14ac:dyDescent="0.2">
      <c r="A9" s="10">
        <v>1976</v>
      </c>
      <c r="B9" s="5">
        <v>7112</v>
      </c>
      <c r="C9" s="5">
        <v>6753</v>
      </c>
      <c r="D9" s="5">
        <v>13865</v>
      </c>
      <c r="E9" s="5">
        <f t="shared" si="0"/>
        <v>359</v>
      </c>
      <c r="F9" s="2">
        <f t="shared" si="1"/>
        <v>5.3161557826151267</v>
      </c>
    </row>
    <row r="10" spans="1:7" x14ac:dyDescent="0.2">
      <c r="A10" s="10">
        <v>1977</v>
      </c>
      <c r="B10" s="5">
        <v>7185</v>
      </c>
      <c r="C10" s="5">
        <v>6815</v>
      </c>
      <c r="D10" s="5">
        <v>14000</v>
      </c>
      <c r="E10" s="5">
        <f t="shared" si="0"/>
        <v>370</v>
      </c>
      <c r="F10" s="2">
        <f t="shared" si="1"/>
        <v>5.4292002934702879</v>
      </c>
    </row>
    <row r="11" spans="1:7" x14ac:dyDescent="0.2">
      <c r="A11" s="10">
        <v>1978</v>
      </c>
      <c r="B11" s="5">
        <v>7229</v>
      </c>
      <c r="C11" s="5">
        <v>6855</v>
      </c>
      <c r="D11" s="5">
        <v>14084</v>
      </c>
      <c r="E11" s="5">
        <f t="shared" si="0"/>
        <v>374</v>
      </c>
      <c r="F11" s="2">
        <f t="shared" si="1"/>
        <v>5.455871626549964</v>
      </c>
    </row>
    <row r="12" spans="1:7" x14ac:dyDescent="0.2">
      <c r="A12" s="10">
        <v>1979</v>
      </c>
      <c r="B12" s="5">
        <v>7312</v>
      </c>
      <c r="C12" s="5">
        <v>6948</v>
      </c>
      <c r="D12" s="5">
        <v>14260</v>
      </c>
      <c r="E12" s="5">
        <f t="shared" si="0"/>
        <v>364</v>
      </c>
      <c r="F12" s="2">
        <f t="shared" si="1"/>
        <v>5.2389176741508265</v>
      </c>
    </row>
    <row r="13" spans="1:7" x14ac:dyDescent="0.2">
      <c r="A13" s="10">
        <v>1980</v>
      </c>
      <c r="B13" s="5">
        <v>7392</v>
      </c>
      <c r="C13" s="5">
        <v>6991</v>
      </c>
      <c r="D13" s="5">
        <v>14383</v>
      </c>
      <c r="E13" s="5">
        <f t="shared" si="0"/>
        <v>401</v>
      </c>
      <c r="F13" s="2">
        <f t="shared" si="1"/>
        <v>5.7359462165641446</v>
      </c>
    </row>
    <row r="14" spans="1:7" x14ac:dyDescent="0.2">
      <c r="A14" s="10">
        <v>1981</v>
      </c>
      <c r="B14" s="5">
        <v>7403</v>
      </c>
      <c r="C14" s="5">
        <v>6999</v>
      </c>
      <c r="D14" s="5">
        <v>14402</v>
      </c>
      <c r="E14" s="5">
        <f t="shared" si="0"/>
        <v>404</v>
      </c>
      <c r="F14" s="2">
        <f t="shared" si="1"/>
        <v>5.7722531790255687</v>
      </c>
    </row>
    <row r="15" spans="1:7" x14ac:dyDescent="0.2">
      <c r="A15" s="10">
        <v>1982</v>
      </c>
      <c r="B15" s="5">
        <v>7544</v>
      </c>
      <c r="C15" s="5">
        <v>7087</v>
      </c>
      <c r="D15" s="5">
        <v>14631</v>
      </c>
      <c r="E15" s="5">
        <f t="shared" si="0"/>
        <v>457</v>
      </c>
      <c r="F15" s="2">
        <f t="shared" si="1"/>
        <v>6.4484266967687347</v>
      </c>
      <c r="G15" s="6"/>
    </row>
    <row r="16" spans="1:7" x14ac:dyDescent="0.2">
      <c r="A16" s="10">
        <v>1983</v>
      </c>
      <c r="B16" s="5">
        <v>7582</v>
      </c>
      <c r="C16" s="5">
        <v>7130</v>
      </c>
      <c r="D16" s="5">
        <v>14712</v>
      </c>
      <c r="E16" s="5">
        <f t="shared" si="0"/>
        <v>452</v>
      </c>
      <c r="F16" s="2">
        <f t="shared" si="1"/>
        <v>6.3394109396914331</v>
      </c>
      <c r="G16" s="6"/>
    </row>
    <row r="17" spans="1:7" x14ac:dyDescent="0.2">
      <c r="A17" s="10">
        <v>1984</v>
      </c>
      <c r="B17" s="5">
        <v>7657</v>
      </c>
      <c r="C17" s="5">
        <v>7193</v>
      </c>
      <c r="D17" s="5">
        <v>14850</v>
      </c>
      <c r="E17" s="5">
        <f t="shared" si="0"/>
        <v>464</v>
      </c>
      <c r="F17" s="2">
        <f t="shared" si="1"/>
        <v>6.4507159738634812</v>
      </c>
    </row>
    <row r="18" spans="1:7" x14ac:dyDescent="0.2">
      <c r="A18" s="10">
        <v>1985</v>
      </c>
      <c r="B18" s="5">
        <v>7711</v>
      </c>
      <c r="C18" s="5">
        <v>7261</v>
      </c>
      <c r="D18" s="5">
        <v>14972</v>
      </c>
      <c r="E18" s="5">
        <f t="shared" si="0"/>
        <v>450</v>
      </c>
      <c r="F18" s="2">
        <f t="shared" si="1"/>
        <v>6.1974934582013503</v>
      </c>
      <c r="G18" s="2"/>
    </row>
    <row r="19" spans="1:7" x14ac:dyDescent="0.2">
      <c r="A19" s="10">
        <v>1986</v>
      </c>
      <c r="B19" s="5">
        <v>7747</v>
      </c>
      <c r="C19" s="5">
        <v>7319</v>
      </c>
      <c r="D19" s="5">
        <v>15066</v>
      </c>
      <c r="E19" s="5">
        <f t="shared" si="0"/>
        <v>428</v>
      </c>
      <c r="F19" s="2">
        <f t="shared" si="1"/>
        <v>5.8477934144008685</v>
      </c>
      <c r="G19" s="2"/>
    </row>
    <row r="20" spans="1:7" x14ac:dyDescent="0.2">
      <c r="A20" s="10">
        <v>1987</v>
      </c>
      <c r="B20" s="5">
        <v>7791</v>
      </c>
      <c r="C20" s="5">
        <v>7451</v>
      </c>
      <c r="D20" s="5">
        <v>15242</v>
      </c>
      <c r="E20" s="5">
        <f t="shared" si="0"/>
        <v>340</v>
      </c>
      <c r="F20" s="2">
        <f t="shared" si="1"/>
        <v>4.5631458864581873</v>
      </c>
      <c r="G20" s="2"/>
    </row>
    <row r="21" spans="1:7" x14ac:dyDescent="0.2">
      <c r="A21" s="10">
        <v>1988</v>
      </c>
      <c r="B21" s="5">
        <v>7852</v>
      </c>
      <c r="C21" s="5">
        <v>7525</v>
      </c>
      <c r="D21" s="5">
        <v>15377</v>
      </c>
      <c r="E21" s="5">
        <f t="shared" si="0"/>
        <v>327</v>
      </c>
      <c r="F21" s="2">
        <f t="shared" si="1"/>
        <v>4.3455149501661055</v>
      </c>
      <c r="G21" s="2"/>
    </row>
    <row r="22" spans="1:7" x14ac:dyDescent="0.2">
      <c r="A22" s="10">
        <v>1989</v>
      </c>
      <c r="B22" s="5">
        <v>7901</v>
      </c>
      <c r="C22" s="5">
        <v>7585</v>
      </c>
      <c r="D22" s="5">
        <v>15486</v>
      </c>
      <c r="E22" s="5">
        <f t="shared" si="0"/>
        <v>316</v>
      </c>
      <c r="F22" s="2">
        <f t="shared" si="1"/>
        <v>4.166117336849041</v>
      </c>
      <c r="G22" s="2"/>
    </row>
    <row r="23" spans="1:7" x14ac:dyDescent="0.2">
      <c r="A23" s="10">
        <v>1990</v>
      </c>
      <c r="B23" s="5">
        <v>7936</v>
      </c>
      <c r="C23" s="5">
        <v>7664</v>
      </c>
      <c r="D23" s="5">
        <v>15600</v>
      </c>
      <c r="E23" s="5">
        <f t="shared" si="0"/>
        <v>272</v>
      </c>
      <c r="F23" s="2">
        <f t="shared" si="1"/>
        <v>3.5490605427974913</v>
      </c>
      <c r="G23" s="2"/>
    </row>
    <row r="24" spans="1:7" x14ac:dyDescent="0.2">
      <c r="A24" s="10">
        <v>1991</v>
      </c>
      <c r="B24" s="5">
        <v>8098</v>
      </c>
      <c r="C24" s="5">
        <v>7802</v>
      </c>
      <c r="D24" s="5">
        <v>15900</v>
      </c>
      <c r="E24" s="5">
        <f t="shared" si="0"/>
        <v>296</v>
      </c>
      <c r="F24" s="2">
        <f t="shared" si="1"/>
        <v>3.7938990002563457</v>
      </c>
      <c r="G24" s="2"/>
    </row>
    <row r="25" spans="1:7" x14ac:dyDescent="0.2">
      <c r="A25" s="10">
        <v>1992</v>
      </c>
      <c r="B25" s="5">
        <v>8195</v>
      </c>
      <c r="C25" s="5">
        <v>7892</v>
      </c>
      <c r="D25" s="5">
        <v>16087</v>
      </c>
      <c r="E25" s="5">
        <f t="shared" si="0"/>
        <v>303</v>
      </c>
      <c r="F25" s="2">
        <f t="shared" si="1"/>
        <v>3.8393309680689214</v>
      </c>
      <c r="G25" s="2"/>
    </row>
    <row r="26" spans="1:7" x14ac:dyDescent="0.2">
      <c r="A26" s="10">
        <v>1993</v>
      </c>
      <c r="B26" s="5">
        <v>8288</v>
      </c>
      <c r="C26" s="5">
        <v>8002</v>
      </c>
      <c r="D26" s="5">
        <v>16290</v>
      </c>
      <c r="E26" s="5">
        <f t="shared" si="0"/>
        <v>286</v>
      </c>
      <c r="F26" s="2">
        <f t="shared" si="1"/>
        <v>3.5741064733816614</v>
      </c>
      <c r="G26" s="2"/>
    </row>
    <row r="27" spans="1:7" x14ac:dyDescent="0.2">
      <c r="A27" s="10">
        <v>1994</v>
      </c>
      <c r="B27" s="5">
        <v>8417</v>
      </c>
      <c r="C27" s="5">
        <v>8081</v>
      </c>
      <c r="D27" s="5">
        <v>16498</v>
      </c>
      <c r="E27" s="5">
        <f t="shared" si="0"/>
        <v>336</v>
      </c>
      <c r="F27" s="2">
        <f t="shared" si="1"/>
        <v>4.1579012498453238</v>
      </c>
      <c r="G27" s="2"/>
    </row>
    <row r="28" spans="1:7" x14ac:dyDescent="0.2">
      <c r="A28" s="10">
        <v>1995</v>
      </c>
      <c r="B28" s="5">
        <v>8589</v>
      </c>
      <c r="C28" s="5">
        <v>8203</v>
      </c>
      <c r="D28" s="5">
        <v>16792</v>
      </c>
      <c r="E28" s="5">
        <f t="shared" si="0"/>
        <v>386</v>
      </c>
      <c r="F28" s="2">
        <f t="shared" si="1"/>
        <v>4.7055955138363998</v>
      </c>
      <c r="G28" s="2"/>
    </row>
    <row r="29" spans="1:7" x14ac:dyDescent="0.2">
      <c r="A29" s="10">
        <v>1996</v>
      </c>
      <c r="B29" s="5">
        <v>8804</v>
      </c>
      <c r="C29" s="5">
        <v>8389</v>
      </c>
      <c r="D29" s="5">
        <v>17193</v>
      </c>
      <c r="E29" s="5">
        <f t="shared" si="0"/>
        <v>415</v>
      </c>
      <c r="F29" s="2">
        <f t="shared" si="1"/>
        <v>4.9469543449755662</v>
      </c>
      <c r="G29" s="2"/>
    </row>
    <row r="30" spans="1:7" x14ac:dyDescent="0.2">
      <c r="A30" s="10">
        <v>1997</v>
      </c>
      <c r="B30" s="5">
        <v>8892</v>
      </c>
      <c r="C30" s="5">
        <v>8498</v>
      </c>
      <c r="D30" s="5">
        <v>17390</v>
      </c>
      <c r="E30" s="5">
        <f t="shared" si="0"/>
        <v>394</v>
      </c>
      <c r="F30" s="2">
        <f t="shared" si="1"/>
        <v>4.6363850317721784</v>
      </c>
      <c r="G30" s="2"/>
    </row>
    <row r="31" spans="1:7" x14ac:dyDescent="0.2">
      <c r="A31" s="10">
        <v>1998</v>
      </c>
      <c r="B31" s="5">
        <v>8994</v>
      </c>
      <c r="C31" s="5">
        <v>8594</v>
      </c>
      <c r="D31" s="5">
        <v>17588</v>
      </c>
      <c r="E31" s="5">
        <f t="shared" si="0"/>
        <v>400</v>
      </c>
      <c r="F31" s="2">
        <f t="shared" si="1"/>
        <v>4.6544100535257087</v>
      </c>
      <c r="G31" s="2"/>
    </row>
    <row r="32" spans="1:7" x14ac:dyDescent="0.2">
      <c r="A32" s="10">
        <v>1999</v>
      </c>
      <c r="B32" s="5">
        <v>9104</v>
      </c>
      <c r="C32" s="5">
        <v>8677</v>
      </c>
      <c r="D32" s="5">
        <v>17751</v>
      </c>
      <c r="E32" s="5">
        <f t="shared" si="0"/>
        <v>427</v>
      </c>
      <c r="F32" s="2">
        <f t="shared" si="1"/>
        <v>4.9210556644001286</v>
      </c>
      <c r="G32" s="2"/>
    </row>
    <row r="33" spans="1:7" x14ac:dyDescent="0.2">
      <c r="A33" s="10">
        <v>2000</v>
      </c>
      <c r="B33" s="5">
        <v>9137</v>
      </c>
      <c r="C33" s="5">
        <v>8735</v>
      </c>
      <c r="D33" s="5">
        <v>17872</v>
      </c>
      <c r="E33" s="5">
        <f t="shared" si="0"/>
        <v>402</v>
      </c>
      <c r="F33" s="2">
        <f t="shared" si="1"/>
        <v>4.6021751574127023</v>
      </c>
      <c r="G33" s="2"/>
    </row>
    <row r="34" spans="1:7" x14ac:dyDescent="0.2">
      <c r="A34" s="10">
        <v>2001</v>
      </c>
      <c r="B34" s="5">
        <v>9217</v>
      </c>
      <c r="C34" s="5">
        <v>8820</v>
      </c>
      <c r="D34" s="5">
        <v>18037</v>
      </c>
      <c r="E34" s="5">
        <f t="shared" ref="E34:E39" si="2">B34-C34</f>
        <v>397</v>
      </c>
      <c r="F34" s="2">
        <f t="shared" si="1"/>
        <v>4.5011337868480723</v>
      </c>
      <c r="G34" s="2"/>
    </row>
    <row r="35" spans="1:7" x14ac:dyDescent="0.2">
      <c r="A35" s="10">
        <v>2002</v>
      </c>
      <c r="B35" s="5">
        <v>9322</v>
      </c>
      <c r="C35" s="5">
        <v>8875</v>
      </c>
      <c r="D35" s="5">
        <v>18197</v>
      </c>
      <c r="E35" s="5">
        <f t="shared" si="2"/>
        <v>447</v>
      </c>
      <c r="F35" s="2">
        <f t="shared" ref="F35:F40" si="3">+(B35/C35)*100-100</f>
        <v>5.0366197183098649</v>
      </c>
      <c r="G35" s="2"/>
    </row>
    <row r="36" spans="1:7" x14ac:dyDescent="0.2">
      <c r="A36" s="10">
        <v>2003</v>
      </c>
      <c r="B36" s="5">
        <v>9417</v>
      </c>
      <c r="C36" s="5">
        <v>9035</v>
      </c>
      <c r="D36" s="5">
        <v>18452</v>
      </c>
      <c r="E36" s="5">
        <f t="shared" si="2"/>
        <v>382</v>
      </c>
      <c r="F36" s="2">
        <f t="shared" si="3"/>
        <v>4.2280022136137205</v>
      </c>
      <c r="G36" s="2"/>
    </row>
    <row r="37" spans="1:7" x14ac:dyDescent="0.2">
      <c r="A37" s="10">
        <v>2004</v>
      </c>
      <c r="B37" s="5">
        <v>9427</v>
      </c>
      <c r="C37" s="5">
        <v>9085</v>
      </c>
      <c r="D37" s="5">
        <v>18512</v>
      </c>
      <c r="E37" s="5">
        <f t="shared" si="2"/>
        <v>342</v>
      </c>
      <c r="F37" s="2">
        <f t="shared" si="3"/>
        <v>3.7644468904788084</v>
      </c>
      <c r="G37" s="2"/>
    </row>
    <row r="38" spans="1:7" x14ac:dyDescent="0.2">
      <c r="A38" s="10">
        <v>2005</v>
      </c>
      <c r="B38" s="5">
        <v>9475</v>
      </c>
      <c r="C38" s="5">
        <v>9107</v>
      </c>
      <c r="D38" s="5">
        <v>18582</v>
      </c>
      <c r="E38" s="5">
        <f t="shared" si="2"/>
        <v>368</v>
      </c>
      <c r="F38" s="2">
        <f t="shared" si="3"/>
        <v>4.0408476995717564</v>
      </c>
      <c r="G38" s="2"/>
    </row>
    <row r="39" spans="1:7" x14ac:dyDescent="0.2">
      <c r="A39" s="10">
        <v>2006</v>
      </c>
      <c r="B39" s="5">
        <v>9605</v>
      </c>
      <c r="C39" s="5">
        <v>9299</v>
      </c>
      <c r="D39" s="5">
        <v>18904</v>
      </c>
      <c r="E39" s="5">
        <f t="shared" si="2"/>
        <v>306</v>
      </c>
      <c r="F39" s="2">
        <f t="shared" si="3"/>
        <v>3.2906764168190108</v>
      </c>
      <c r="G39" s="2"/>
    </row>
    <row r="40" spans="1:7" x14ac:dyDescent="0.2">
      <c r="A40" s="10">
        <v>2007</v>
      </c>
      <c r="B40" s="5">
        <v>9780</v>
      </c>
      <c r="C40" s="5">
        <v>9430</v>
      </c>
      <c r="D40" s="5">
        <v>19210</v>
      </c>
      <c r="E40" s="5">
        <f t="shared" ref="E40:E46" si="4">B40-C40</f>
        <v>350</v>
      </c>
      <c r="F40" s="2">
        <f t="shared" si="3"/>
        <v>3.7115588547189873</v>
      </c>
      <c r="G40" s="2"/>
    </row>
    <row r="41" spans="1:7" x14ac:dyDescent="0.2">
      <c r="A41" s="10">
        <v>2008</v>
      </c>
      <c r="B41" s="5">
        <v>9945</v>
      </c>
      <c r="C41" s="5">
        <v>9572</v>
      </c>
      <c r="D41" s="5">
        <v>19517</v>
      </c>
      <c r="E41" s="5">
        <f t="shared" si="4"/>
        <v>373</v>
      </c>
      <c r="F41" s="2">
        <f t="shared" ref="F41:F49" si="5">+(B41/C41)*100-100</f>
        <v>3.8967822816548221</v>
      </c>
      <c r="G41" s="2"/>
    </row>
    <row r="42" spans="1:7" x14ac:dyDescent="0.2">
      <c r="A42" s="10">
        <v>2009</v>
      </c>
      <c r="B42" s="5">
        <v>10036</v>
      </c>
      <c r="C42" s="5">
        <v>9667</v>
      </c>
      <c r="D42" s="5">
        <v>19703</v>
      </c>
      <c r="E42" s="5">
        <f t="shared" si="4"/>
        <v>369</v>
      </c>
      <c r="F42" s="2">
        <f t="shared" si="5"/>
        <v>3.8171097548360393</v>
      </c>
      <c r="G42" s="2"/>
    </row>
    <row r="43" spans="1:7" x14ac:dyDescent="0.2">
      <c r="A43" s="10">
        <v>2010</v>
      </c>
      <c r="B43" s="5">
        <v>10203</v>
      </c>
      <c r="C43" s="5">
        <v>9756</v>
      </c>
      <c r="D43" s="5">
        <v>19959</v>
      </c>
      <c r="E43" s="5">
        <f t="shared" si="4"/>
        <v>447</v>
      </c>
      <c r="F43" s="2">
        <f t="shared" si="5"/>
        <v>4.581795817958195</v>
      </c>
      <c r="G43" s="2"/>
    </row>
    <row r="44" spans="1:7" x14ac:dyDescent="0.2">
      <c r="A44" s="10">
        <v>2011</v>
      </c>
      <c r="B44" s="5">
        <v>10416</v>
      </c>
      <c r="C44" s="5">
        <v>9915</v>
      </c>
      <c r="D44" s="5">
        <v>20330</v>
      </c>
      <c r="E44" s="5">
        <f t="shared" si="4"/>
        <v>501</v>
      </c>
      <c r="F44" s="2">
        <f t="shared" si="5"/>
        <v>5.0529500756429684</v>
      </c>
      <c r="G44" s="2"/>
    </row>
    <row r="45" spans="1:7" x14ac:dyDescent="0.2">
      <c r="A45" s="10">
        <v>2012</v>
      </c>
      <c r="B45" s="5">
        <v>10530</v>
      </c>
      <c r="C45" s="5">
        <v>9991</v>
      </c>
      <c r="D45" s="5">
        <v>20521</v>
      </c>
      <c r="E45" s="5">
        <f t="shared" si="4"/>
        <v>539</v>
      </c>
      <c r="F45" s="2">
        <f t="shared" si="5"/>
        <v>5.3948553698328396</v>
      </c>
      <c r="G45" s="2"/>
    </row>
    <row r="46" spans="1:7" x14ac:dyDescent="0.2">
      <c r="A46" s="10">
        <v>2013</v>
      </c>
      <c r="B46" s="5">
        <v>10686</v>
      </c>
      <c r="C46" s="5">
        <v>10107</v>
      </c>
      <c r="D46" s="5">
        <v>20793</v>
      </c>
      <c r="E46" s="5">
        <f t="shared" si="4"/>
        <v>579</v>
      </c>
      <c r="F46" s="2">
        <f t="shared" si="5"/>
        <v>5.7287028791926531</v>
      </c>
      <c r="G46" s="2"/>
    </row>
    <row r="47" spans="1:7" x14ac:dyDescent="0.2">
      <c r="A47" s="30">
        <v>2014</v>
      </c>
      <c r="B47" s="31">
        <v>10784</v>
      </c>
      <c r="C47" s="31">
        <v>10232</v>
      </c>
      <c r="D47" s="31">
        <f>SUM(B47:C47)</f>
        <v>21016</v>
      </c>
      <c r="E47" s="31">
        <f>B47-C47</f>
        <v>552</v>
      </c>
      <c r="F47" s="33">
        <f t="shared" si="5"/>
        <v>5.3948397185300934</v>
      </c>
      <c r="G47" s="2"/>
    </row>
    <row r="48" spans="1:7" x14ac:dyDescent="0.2">
      <c r="A48" s="30">
        <v>2015</v>
      </c>
      <c r="B48" s="31">
        <v>10804</v>
      </c>
      <c r="C48" s="31">
        <v>10299</v>
      </c>
      <c r="D48" s="31">
        <f>SUM(B48:C48)</f>
        <v>21103</v>
      </c>
      <c r="E48" s="31">
        <f>B48-C48</f>
        <v>505</v>
      </c>
      <c r="F48" s="33">
        <f t="shared" si="5"/>
        <v>4.9033886785124707</v>
      </c>
      <c r="G48" s="2"/>
    </row>
    <row r="49" spans="1:6" x14ac:dyDescent="0.2">
      <c r="A49" s="30">
        <v>2016</v>
      </c>
      <c r="B49" s="31">
        <v>10858</v>
      </c>
      <c r="C49" s="31">
        <v>10367</v>
      </c>
      <c r="D49" s="31">
        <f>SUM(B49:C49)</f>
        <v>21225</v>
      </c>
      <c r="E49" s="31">
        <f>B49-C49</f>
        <v>491</v>
      </c>
      <c r="F49" s="33">
        <f t="shared" si="5"/>
        <v>4.7361821163306672</v>
      </c>
    </row>
    <row r="50" spans="1:6" x14ac:dyDescent="0.2">
      <c r="A50" s="10"/>
    </row>
    <row r="51" spans="1:6" x14ac:dyDescent="0.2">
      <c r="A51" s="10"/>
    </row>
    <row r="52" spans="1:6" x14ac:dyDescent="0.2">
      <c r="A52" s="10"/>
    </row>
    <row r="53" spans="1:6" x14ac:dyDescent="0.2">
      <c r="A53" s="10"/>
    </row>
    <row r="54" spans="1:6" x14ac:dyDescent="0.2">
      <c r="A54" s="10"/>
    </row>
    <row r="55" spans="1:6" x14ac:dyDescent="0.2">
      <c r="A55" s="10"/>
    </row>
    <row r="56" spans="1:6" x14ac:dyDescent="0.2">
      <c r="A56" s="10"/>
    </row>
    <row r="57" spans="1:6" x14ac:dyDescent="0.2">
      <c r="A57" s="10"/>
    </row>
    <row r="58" spans="1:6" x14ac:dyDescent="0.2">
      <c r="A58" s="10"/>
    </row>
    <row r="59" spans="1:6" x14ac:dyDescent="0.2">
      <c r="A59" s="10"/>
    </row>
    <row r="60" spans="1:6" x14ac:dyDescent="0.2">
      <c r="A60" s="10"/>
    </row>
    <row r="61" spans="1:6" x14ac:dyDescent="0.2">
      <c r="A61" s="10"/>
    </row>
    <row r="62" spans="1:6" x14ac:dyDescent="0.2">
      <c r="A62" s="10"/>
    </row>
    <row r="63" spans="1:6" x14ac:dyDescent="0.2">
      <c r="A63" s="10"/>
    </row>
    <row r="64" spans="1:6" x14ac:dyDescent="0.2">
      <c r="A64" s="10"/>
    </row>
    <row r="65" spans="1:1" x14ac:dyDescent="0.2">
      <c r="A65" s="10"/>
    </row>
    <row r="66" spans="1:1" x14ac:dyDescent="0.2">
      <c r="A66" s="10"/>
    </row>
    <row r="67" spans="1:1" x14ac:dyDescent="0.2">
      <c r="A67" s="10"/>
    </row>
    <row r="68" spans="1:1" x14ac:dyDescent="0.2">
      <c r="A68" s="10"/>
    </row>
    <row r="69" spans="1:1" x14ac:dyDescent="0.2">
      <c r="A69" s="10"/>
    </row>
    <row r="70" spans="1:1" x14ac:dyDescent="0.2">
      <c r="A70" s="10"/>
    </row>
    <row r="71" spans="1:1" x14ac:dyDescent="0.2">
      <c r="A71" s="10"/>
    </row>
    <row r="72" spans="1:1" x14ac:dyDescent="0.2">
      <c r="A72" s="10"/>
    </row>
    <row r="73" spans="1:1" x14ac:dyDescent="0.2">
      <c r="A73" s="10"/>
    </row>
    <row r="74" spans="1:1" x14ac:dyDescent="0.2">
      <c r="A74" s="10"/>
    </row>
    <row r="75" spans="1:1" x14ac:dyDescent="0.2">
      <c r="A75" s="10"/>
    </row>
    <row r="76" spans="1:1" x14ac:dyDescent="0.2">
      <c r="A76" s="10"/>
    </row>
    <row r="77" spans="1:1" x14ac:dyDescent="0.2">
      <c r="A77" s="10"/>
    </row>
    <row r="78" spans="1:1" x14ac:dyDescent="0.2">
      <c r="A78" s="10"/>
    </row>
    <row r="79" spans="1:1" x14ac:dyDescent="0.2">
      <c r="A79" s="10"/>
    </row>
    <row r="80" spans="1:1" x14ac:dyDescent="0.2">
      <c r="A80" s="10"/>
    </row>
    <row r="81" spans="1:1" x14ac:dyDescent="0.2">
      <c r="A81" s="10"/>
    </row>
    <row r="82" spans="1:1" x14ac:dyDescent="0.2">
      <c r="A82" s="10"/>
    </row>
    <row r="83" spans="1:1" x14ac:dyDescent="0.2">
      <c r="A83" s="10"/>
    </row>
    <row r="84" spans="1:1" x14ac:dyDescent="0.2">
      <c r="A84" s="10"/>
    </row>
    <row r="85" spans="1:1" x14ac:dyDescent="0.2">
      <c r="A85" s="10"/>
    </row>
    <row r="86" spans="1:1" x14ac:dyDescent="0.2">
      <c r="A86" s="10"/>
    </row>
    <row r="87" spans="1:1" x14ac:dyDescent="0.2">
      <c r="A87" s="10"/>
    </row>
    <row r="88" spans="1:1" x14ac:dyDescent="0.2">
      <c r="A88" s="10"/>
    </row>
    <row r="89" spans="1:1" x14ac:dyDescent="0.2">
      <c r="A89" s="10"/>
    </row>
    <row r="90" spans="1:1" x14ac:dyDescent="0.2">
      <c r="A90" s="10"/>
    </row>
    <row r="91" spans="1:1" x14ac:dyDescent="0.2">
      <c r="A91" s="10"/>
    </row>
    <row r="92" spans="1:1" x14ac:dyDescent="0.2">
      <c r="A92" s="10"/>
    </row>
    <row r="93" spans="1:1" x14ac:dyDescent="0.2">
      <c r="A93" s="10"/>
    </row>
    <row r="94" spans="1:1" x14ac:dyDescent="0.2">
      <c r="A94" s="10"/>
    </row>
    <row r="95" spans="1:1" x14ac:dyDescent="0.2">
      <c r="A95" s="10"/>
    </row>
    <row r="96" spans="1:1" x14ac:dyDescent="0.2">
      <c r="A96" s="10"/>
    </row>
    <row r="97" spans="1:1" x14ac:dyDescent="0.2">
      <c r="A97" s="10"/>
    </row>
    <row r="98" spans="1:1" x14ac:dyDescent="0.2">
      <c r="A98" s="10"/>
    </row>
    <row r="99" spans="1:1" x14ac:dyDescent="0.2">
      <c r="A99" s="10"/>
    </row>
    <row r="100" spans="1:1" x14ac:dyDescent="0.2">
      <c r="A100" s="10"/>
    </row>
    <row r="101" spans="1:1" x14ac:dyDescent="0.2">
      <c r="A101" s="10"/>
    </row>
    <row r="102" spans="1:1" x14ac:dyDescent="0.2">
      <c r="A102" s="10"/>
    </row>
    <row r="103" spans="1:1" x14ac:dyDescent="0.2">
      <c r="A103" s="10"/>
    </row>
    <row r="104" spans="1:1" x14ac:dyDescent="0.2">
      <c r="A104" s="10"/>
    </row>
    <row r="105" spans="1:1" x14ac:dyDescent="0.2">
      <c r="A105" s="10"/>
    </row>
    <row r="106" spans="1:1" x14ac:dyDescent="0.2">
      <c r="A106" s="10"/>
    </row>
    <row r="107" spans="1:1" x14ac:dyDescent="0.2">
      <c r="A107" s="10"/>
    </row>
    <row r="108" spans="1:1" x14ac:dyDescent="0.2">
      <c r="A108" s="10"/>
    </row>
    <row r="109" spans="1:1" x14ac:dyDescent="0.2">
      <c r="A109" s="10"/>
    </row>
    <row r="110" spans="1:1" x14ac:dyDescent="0.2">
      <c r="A110" s="10"/>
    </row>
    <row r="111" spans="1:1" x14ac:dyDescent="0.2">
      <c r="A111" s="10"/>
    </row>
    <row r="112" spans="1:1" x14ac:dyDescent="0.2">
      <c r="A112" s="10"/>
    </row>
    <row r="113" spans="1:1" x14ac:dyDescent="0.2">
      <c r="A113" s="10"/>
    </row>
    <row r="114" spans="1:1" x14ac:dyDescent="0.2">
      <c r="A114" s="10"/>
    </row>
    <row r="115" spans="1:1" x14ac:dyDescent="0.2">
      <c r="A115" s="10"/>
    </row>
    <row r="116" spans="1:1" x14ac:dyDescent="0.2">
      <c r="A116" s="10"/>
    </row>
    <row r="117" spans="1:1" x14ac:dyDescent="0.2">
      <c r="A117" s="10"/>
    </row>
    <row r="118" spans="1:1" x14ac:dyDescent="0.2">
      <c r="A118" s="10"/>
    </row>
    <row r="119" spans="1:1" x14ac:dyDescent="0.2">
      <c r="A119" s="10"/>
    </row>
    <row r="120" spans="1:1" x14ac:dyDescent="0.2">
      <c r="A120" s="10"/>
    </row>
    <row r="121" spans="1:1" x14ac:dyDescent="0.2">
      <c r="A121" s="10"/>
    </row>
    <row r="122" spans="1:1" x14ac:dyDescent="0.2">
      <c r="A122" s="10"/>
    </row>
    <row r="123" spans="1:1" x14ac:dyDescent="0.2">
      <c r="A123" s="10"/>
    </row>
    <row r="124" spans="1:1" x14ac:dyDescent="0.2">
      <c r="A124" s="10"/>
    </row>
    <row r="125" spans="1:1" x14ac:dyDescent="0.2">
      <c r="A125" s="10"/>
    </row>
    <row r="126" spans="1:1" x14ac:dyDescent="0.2">
      <c r="A126" s="10"/>
    </row>
    <row r="127" spans="1:1" x14ac:dyDescent="0.2">
      <c r="A127" s="10"/>
    </row>
    <row r="128" spans="1:1" x14ac:dyDescent="0.2">
      <c r="A128" s="10"/>
    </row>
    <row r="129" spans="1:1" x14ac:dyDescent="0.2">
      <c r="A129" s="10"/>
    </row>
    <row r="130" spans="1:1" x14ac:dyDescent="0.2">
      <c r="A130" s="10"/>
    </row>
    <row r="131" spans="1:1" x14ac:dyDescent="0.2">
      <c r="A131" s="10"/>
    </row>
    <row r="132" spans="1:1" x14ac:dyDescent="0.2">
      <c r="A132" s="10"/>
    </row>
    <row r="133" spans="1:1" x14ac:dyDescent="0.2">
      <c r="A133" s="10"/>
    </row>
    <row r="134" spans="1:1" x14ac:dyDescent="0.2">
      <c r="A134" s="10"/>
    </row>
    <row r="135" spans="1:1" x14ac:dyDescent="0.2">
      <c r="A135" s="10"/>
    </row>
    <row r="136" spans="1:1" x14ac:dyDescent="0.2">
      <c r="A136" s="10"/>
    </row>
    <row r="137" spans="1:1" x14ac:dyDescent="0.2">
      <c r="A137" s="10"/>
    </row>
    <row r="138" spans="1:1" x14ac:dyDescent="0.2">
      <c r="A138" s="10"/>
    </row>
    <row r="139" spans="1:1" x14ac:dyDescent="0.2">
      <c r="A139" s="10"/>
    </row>
    <row r="140" spans="1:1" x14ac:dyDescent="0.2">
      <c r="A140" s="10"/>
    </row>
    <row r="141" spans="1:1" x14ac:dyDescent="0.2">
      <c r="A141" s="10"/>
    </row>
    <row r="142" spans="1:1" x14ac:dyDescent="0.2">
      <c r="A142" s="10"/>
    </row>
    <row r="143" spans="1:1" x14ac:dyDescent="0.2">
      <c r="A143" s="10"/>
    </row>
    <row r="144" spans="1:1" x14ac:dyDescent="0.2">
      <c r="A144" s="10"/>
    </row>
    <row r="145" spans="1:1" x14ac:dyDescent="0.2">
      <c r="A145" s="10"/>
    </row>
    <row r="146" spans="1:1" x14ac:dyDescent="0.2">
      <c r="A146" s="10"/>
    </row>
    <row r="147" spans="1:1" x14ac:dyDescent="0.2">
      <c r="A147" s="10"/>
    </row>
    <row r="148" spans="1:1" x14ac:dyDescent="0.2">
      <c r="A148" s="10"/>
    </row>
    <row r="149" spans="1:1" x14ac:dyDescent="0.2">
      <c r="A149" s="10"/>
    </row>
    <row r="150" spans="1:1" x14ac:dyDescent="0.2">
      <c r="A150" s="10"/>
    </row>
    <row r="151" spans="1:1" x14ac:dyDescent="0.2">
      <c r="A151" s="10"/>
    </row>
    <row r="152" spans="1:1" x14ac:dyDescent="0.2">
      <c r="A152" s="10"/>
    </row>
    <row r="153" spans="1:1" x14ac:dyDescent="0.2">
      <c r="A153" s="10"/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workbookViewId="0"/>
  </sheetViews>
  <sheetFormatPr defaultRowHeight="12.75" x14ac:dyDescent="0.2"/>
  <cols>
    <col min="2" max="2" width="10" customWidth="1"/>
    <col min="3" max="3" width="10.5703125" customWidth="1"/>
    <col min="4" max="4" width="11.85546875" customWidth="1"/>
  </cols>
  <sheetData>
    <row r="1" spans="1:3" ht="18" x14ac:dyDescent="0.25">
      <c r="B1" s="16" t="s">
        <v>43</v>
      </c>
    </row>
    <row r="2" spans="1:3" s="17" customFormat="1" ht="38.25" x14ac:dyDescent="0.2">
      <c r="A2" s="13" t="s">
        <v>4</v>
      </c>
      <c r="B2" s="14" t="s">
        <v>44</v>
      </c>
      <c r="C2" s="14" t="s">
        <v>46</v>
      </c>
    </row>
    <row r="3" spans="1:3" x14ac:dyDescent="0.2">
      <c r="A3" s="10">
        <v>1990</v>
      </c>
      <c r="B3" s="5">
        <v>5306</v>
      </c>
      <c r="C3" s="2">
        <f>+Algemeen!B22/B3</f>
        <v>2.940067847719563</v>
      </c>
    </row>
    <row r="4" spans="1:3" x14ac:dyDescent="0.2">
      <c r="A4" s="10">
        <v>1991</v>
      </c>
      <c r="B4" s="5">
        <v>5368</v>
      </c>
      <c r="C4" s="2">
        <f>+Algemeen!B23/B4</f>
        <v>2.9619970193740683</v>
      </c>
    </row>
    <row r="5" spans="1:3" x14ac:dyDescent="0.2">
      <c r="A5" s="10">
        <v>1992</v>
      </c>
      <c r="B5" s="5">
        <v>5355</v>
      </c>
      <c r="C5" s="2">
        <f>+Algemeen!B24/B5</f>
        <v>3.0041083099906629</v>
      </c>
    </row>
    <row r="6" spans="1:3" x14ac:dyDescent="0.2">
      <c r="A6" s="10">
        <v>1993</v>
      </c>
      <c r="B6" s="5">
        <v>5371</v>
      </c>
      <c r="C6" s="2">
        <f>+Algemeen!B25/B6</f>
        <v>3.0329547570284863</v>
      </c>
    </row>
    <row r="7" spans="1:3" x14ac:dyDescent="0.2">
      <c r="A7" s="10">
        <v>1994</v>
      </c>
      <c r="B7" s="5">
        <v>5648</v>
      </c>
      <c r="C7" s="2">
        <f>+Algemeen!B26/B7</f>
        <v>2.9210339943342776</v>
      </c>
    </row>
    <row r="8" spans="1:3" x14ac:dyDescent="0.2">
      <c r="A8" s="10">
        <v>1995</v>
      </c>
      <c r="B8" s="5">
        <v>5842</v>
      </c>
      <c r="C8" s="2">
        <f>+Algemeen!B27/B8</f>
        <v>2.8743580965422799</v>
      </c>
    </row>
    <row r="9" spans="1:3" x14ac:dyDescent="0.2">
      <c r="A9" s="10">
        <v>1996</v>
      </c>
      <c r="B9" s="5">
        <v>6422</v>
      </c>
      <c r="C9" s="2">
        <f>+Algemeen!B28/B9</f>
        <v>2.6772033634381813</v>
      </c>
    </row>
    <row r="10" spans="1:3" x14ac:dyDescent="0.2">
      <c r="A10" s="10">
        <v>1997</v>
      </c>
      <c r="B10" s="5">
        <v>6739</v>
      </c>
      <c r="C10" s="2">
        <f>+Algemeen!B29/B10</f>
        <v>2.5805015580946726</v>
      </c>
    </row>
    <row r="11" spans="1:3" x14ac:dyDescent="0.2">
      <c r="A11" s="10">
        <v>1998</v>
      </c>
      <c r="B11" s="5">
        <v>6364</v>
      </c>
      <c r="C11" s="2">
        <f>+Algemeen!B30/B11</f>
        <v>2.7636706473915775</v>
      </c>
    </row>
    <row r="12" spans="1:3" x14ac:dyDescent="0.2">
      <c r="A12" s="10">
        <v>1999</v>
      </c>
      <c r="B12" s="5">
        <v>6513</v>
      </c>
      <c r="C12" s="2">
        <f>+Algemeen!B31/B12</f>
        <v>2.7254721326577616</v>
      </c>
    </row>
    <row r="13" spans="1:3" x14ac:dyDescent="0.2">
      <c r="A13" s="10">
        <v>2000</v>
      </c>
      <c r="B13" s="5">
        <v>6574</v>
      </c>
      <c r="C13" s="2">
        <f>+Algemeen!B32/B13</f>
        <v>2.7185883784606024</v>
      </c>
    </row>
    <row r="14" spans="1:3" x14ac:dyDescent="0.2">
      <c r="A14" s="10">
        <v>2001</v>
      </c>
      <c r="B14" s="5">
        <v>6774</v>
      </c>
      <c r="C14" s="2">
        <f>+Algemeen!B33/B14</f>
        <v>2.6626808385001475</v>
      </c>
    </row>
    <row r="15" spans="1:3" x14ac:dyDescent="0.2">
      <c r="A15" s="10">
        <v>2002</v>
      </c>
      <c r="B15" s="5">
        <v>6930</v>
      </c>
      <c r="C15" s="2">
        <f>+Algemeen!B34/B15</f>
        <v>2.6258297258297256</v>
      </c>
    </row>
    <row r="16" spans="1:3" x14ac:dyDescent="0.2">
      <c r="A16" s="10">
        <v>2003</v>
      </c>
      <c r="B16" s="5">
        <v>6963</v>
      </c>
      <c r="C16" s="2">
        <f>+Algemeen!B35/B16</f>
        <v>2.6500071808128682</v>
      </c>
    </row>
    <row r="17" spans="1:3" x14ac:dyDescent="0.2">
      <c r="A17" s="10">
        <v>2004</v>
      </c>
      <c r="B17" s="5">
        <v>7048</v>
      </c>
      <c r="C17" s="2">
        <f>+Algemeen!B36/B17</f>
        <v>2.6265607264472193</v>
      </c>
    </row>
    <row r="18" spans="1:3" x14ac:dyDescent="0.2">
      <c r="A18" s="10">
        <v>2005</v>
      </c>
      <c r="B18" s="5">
        <v>7116</v>
      </c>
      <c r="C18" s="2">
        <f>+Algemeen!B37/B18</f>
        <v>2.6112984822934231</v>
      </c>
    </row>
    <row r="19" spans="1:3" x14ac:dyDescent="0.2">
      <c r="A19" s="10">
        <v>2006</v>
      </c>
      <c r="B19" s="5">
        <v>7280</v>
      </c>
      <c r="C19" s="2">
        <f>+Algemeen!B38/B19</f>
        <v>2.5967032967032968</v>
      </c>
    </row>
    <row r="20" spans="1:3" x14ac:dyDescent="0.2">
      <c r="A20" s="10">
        <v>2007</v>
      </c>
      <c r="B20" s="5">
        <v>7449</v>
      </c>
      <c r="C20" s="2">
        <f>+Algemeen!B39/B20</f>
        <v>2.5788696469324743</v>
      </c>
    </row>
    <row r="21" spans="1:3" x14ac:dyDescent="0.2">
      <c r="A21" s="10">
        <v>2008</v>
      </c>
      <c r="B21" s="5">
        <v>7606</v>
      </c>
      <c r="C21" s="2">
        <f>+Algemeen!B40/B21</f>
        <v>2.5660005259006047</v>
      </c>
    </row>
    <row r="22" spans="1:3" x14ac:dyDescent="0.2">
      <c r="A22" s="10">
        <v>2009</v>
      </c>
      <c r="B22" s="5">
        <v>7756</v>
      </c>
      <c r="C22" s="2">
        <f>+Algemeen!B41/B22</f>
        <v>2.5403558535327488</v>
      </c>
    </row>
    <row r="23" spans="1:3" x14ac:dyDescent="0.2">
      <c r="A23" s="10">
        <v>2010</v>
      </c>
      <c r="B23" s="5">
        <v>7870</v>
      </c>
      <c r="C23" s="2">
        <f>+Algemeen!B42/B23</f>
        <v>2.5360864040660736</v>
      </c>
    </row>
    <row r="24" spans="1:3" x14ac:dyDescent="0.2">
      <c r="A24" s="10">
        <v>2011</v>
      </c>
      <c r="B24" s="5">
        <v>7940</v>
      </c>
      <c r="C24" s="2">
        <f>+Algemeen!B43/B24</f>
        <v>2.5604534005037785</v>
      </c>
    </row>
    <row r="25" spans="1:3" x14ac:dyDescent="0.2">
      <c r="A25" s="10">
        <v>2012</v>
      </c>
      <c r="B25" s="5">
        <v>8061</v>
      </c>
      <c r="C25" s="2">
        <f>+Algemeen!B44/B25</f>
        <v>2.5445974444857957</v>
      </c>
    </row>
    <row r="26" spans="1:3" x14ac:dyDescent="0.2">
      <c r="A26" s="10">
        <v>2013</v>
      </c>
      <c r="B26" s="5">
        <v>8235</v>
      </c>
      <c r="C26">
        <v>2.52</v>
      </c>
    </row>
    <row r="27" spans="1:3" x14ac:dyDescent="0.2">
      <c r="A27" s="30">
        <v>2014</v>
      </c>
      <c r="B27" s="31">
        <v>8351</v>
      </c>
      <c r="C27" s="2">
        <f>Deelgemeente!Q27/Gezin!B27</f>
        <v>2.5165848401389055</v>
      </c>
    </row>
    <row r="28" spans="1:3" x14ac:dyDescent="0.2">
      <c r="A28" s="30">
        <v>2015</v>
      </c>
      <c r="B28" s="31">
        <v>8456</v>
      </c>
      <c r="C28" s="2">
        <f>Deelgemeente!R27/Gezin!B28</f>
        <v>2.495624408703879</v>
      </c>
    </row>
    <row r="29" spans="1:3" x14ac:dyDescent="0.2">
      <c r="A29" s="30">
        <v>2016</v>
      </c>
      <c r="B29" s="31">
        <v>8613</v>
      </c>
      <c r="C29" s="2">
        <f>Deelgemeente!S27/Gezin!B29</f>
        <v>2.4653430860327412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Algemeen</vt:lpstr>
      <vt:lpstr>Deelgemeente</vt:lpstr>
      <vt:lpstr>Leeftijdsklasse</vt:lpstr>
      <vt:lpstr>Belg-NietBelg</vt:lpstr>
      <vt:lpstr>Man-Vrouw</vt:lpstr>
      <vt:lpstr>Gezin</vt:lpstr>
    </vt:vector>
  </TitlesOfParts>
  <Company>HOOGSTRATEN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Verlinden Jan</dc:creator>
  <cp:lastModifiedBy>Peter Crols</cp:lastModifiedBy>
  <cp:lastPrinted>2011-01-12T15:20:52Z</cp:lastPrinted>
  <dcterms:created xsi:type="dcterms:W3CDTF">2001-04-04T11:13:08Z</dcterms:created>
  <dcterms:modified xsi:type="dcterms:W3CDTF">2017-07-19T09:21:31Z</dcterms:modified>
</cp:coreProperties>
</file>